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227A5665-0BD9-4DD8-BD7A-84EFC0FE8863}" xr6:coauthVersionLast="36" xr6:coauthVersionMax="36" xr10:uidLastSave="{00000000-0000-0000-0000-000000000000}"/>
  <bookViews>
    <workbookView xWindow="0" yWindow="0" windowWidth="15360" windowHeight="8520" firstSheet="11" activeTab="16" xr2:uid="{00000000-000D-0000-FFFF-FFFF00000000}"/>
  </bookViews>
  <sheets>
    <sheet name="Consolidado" sheetId="30" r:id="rId1"/>
    <sheet name="9º Período Arq.N" sheetId="6" r:id="rId2"/>
    <sheet name="10º Período Arq.N" sheetId="7" r:id="rId3"/>
    <sheet name="1º Período Dir.D" sheetId="11" r:id="rId4"/>
    <sheet name="1º Período Dir.N" sheetId="17" r:id="rId5"/>
    <sheet name="3º Período Dir.D" sheetId="36" r:id="rId6"/>
    <sheet name="3º Período Dir.N" sheetId="37" r:id="rId7"/>
    <sheet name="5º Período Dir.D" sheetId="28" r:id="rId8"/>
    <sheet name="5º Período Dir.N" sheetId="29" r:id="rId9"/>
    <sheet name="7º Período Dir.D" sheetId="14" r:id="rId10"/>
    <sheet name="7º Período Dir.N" sheetId="15" r:id="rId11"/>
    <sheet name="9º Período Dir.N" sheetId="16" r:id="rId12"/>
    <sheet name="5º Período Agro" sheetId="20" r:id="rId13"/>
    <sheet name="7º Período Agro" sheetId="21" r:id="rId14"/>
    <sheet name="9º Período Agro" sheetId="22" r:id="rId15"/>
    <sheet name="1º Período Agro" sheetId="23" r:id="rId16"/>
    <sheet name="3º Período Agro" sheetId="24" r:id="rId17"/>
    <sheet name="3º Período Adm.N" sheetId="32" r:id="rId18"/>
    <sheet name="5º Período Adm.N" sheetId="33" r:id="rId19"/>
    <sheet name="7º Período Adm.N" sheetId="34" r:id="rId20"/>
    <sheet name="1º Período Adm.N" sheetId="35" r:id="rId21"/>
  </sheets>
  <calcPr calcId="191029"/>
</workbook>
</file>

<file path=xl/calcChain.xml><?xml version="1.0" encoding="utf-8"?>
<calcChain xmlns="http://schemas.openxmlformats.org/spreadsheetml/2006/main">
  <c r="E22" i="15" l="1"/>
  <c r="D22" i="30" s="1"/>
  <c r="E9" i="14" l="1"/>
  <c r="C22" i="30" s="1"/>
  <c r="E18" i="17" l="1"/>
  <c r="D19" i="30" s="1"/>
  <c r="E20" i="11"/>
  <c r="C19" i="30" s="1"/>
  <c r="E14" i="29" l="1"/>
  <c r="D21" i="30" s="1"/>
  <c r="E17" i="28"/>
  <c r="C21" i="30" s="1"/>
  <c r="E21" i="33" l="1"/>
  <c r="D9" i="30" s="1"/>
  <c r="E23" i="24" l="1"/>
  <c r="D28" i="30" s="1"/>
  <c r="E15" i="20"/>
  <c r="D29" i="30" s="1"/>
  <c r="E17" i="22"/>
  <c r="D31" i="30" s="1"/>
  <c r="E20" i="21"/>
  <c r="D30" i="30" s="1"/>
  <c r="E21" i="23"/>
  <c r="D27" i="30" s="1"/>
  <c r="E7" i="6"/>
  <c r="E8" i="7"/>
  <c r="E17" i="34" l="1"/>
  <c r="D10" i="30" s="1"/>
  <c r="E11" i="16" l="1"/>
  <c r="D23" i="30" s="1"/>
  <c r="D14" i="30" l="1"/>
  <c r="E14" i="30" s="1"/>
  <c r="D15" i="30"/>
  <c r="E15" i="30" s="1"/>
  <c r="E11" i="37"/>
  <c r="D20" i="30" s="1"/>
  <c r="E13" i="36"/>
  <c r="C20" i="30" s="1"/>
  <c r="C24" i="30" s="1"/>
  <c r="E9" i="35"/>
  <c r="D7" i="30" s="1"/>
  <c r="E3" i="32"/>
  <c r="E30" i="30"/>
  <c r="C32" i="30"/>
  <c r="C16" i="30"/>
  <c r="D16" i="30" l="1"/>
  <c r="E16" i="30"/>
  <c r="E27" i="30" l="1"/>
  <c r="E29" i="30"/>
  <c r="E19" i="30"/>
  <c r="E31" i="30"/>
  <c r="E8" i="30"/>
  <c r="E22" i="30"/>
  <c r="E20" i="30"/>
  <c r="E10" i="30" l="1"/>
  <c r="E28" i="30"/>
  <c r="E32" i="30" s="1"/>
  <c r="D32" i="30"/>
  <c r="C11" i="30"/>
  <c r="C34" i="30" s="1"/>
  <c r="E7" i="30"/>
  <c r="E23" i="30"/>
  <c r="E21" i="30"/>
  <c r="E9" i="30"/>
  <c r="D11" i="30" l="1"/>
  <c r="E11" i="30"/>
  <c r="D24" i="30"/>
  <c r="E24" i="30"/>
  <c r="D34" i="30" l="1"/>
  <c r="E34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O aluno quitou o 2º semestre/2024.
Valor cheio com 25% de desconto.</t>
        </r>
      </text>
    </comment>
    <comment ref="B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O referido valor foi cálculado pelo Diretor Financeiro Marcomini  e o aluno efetuou o pgto no dia 17/06/24 quitando o 1º e 2º semestre/2024.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A aluna Quitou 2º semestre/2024.
3 disciplinas 15%.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8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Orientação 8° Período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0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Obs: O aluno cursa o valor integral + 1DP 15%
O aluno trancou o curso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00000000-0006-0000-0D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Quitou 2º semestre/24.</t>
        </r>
      </text>
    </comment>
    <comment ref="B1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Obs: O aluno está cursando as Dps referente ao 1º Semestre/24 em 5 parcelas</t>
        </r>
      </text>
    </comment>
    <comment ref="B1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Obs: Valor integral + 15%. A aluna está cursando DP no 1º Semestre/2024.</t>
        </r>
      </text>
    </comment>
  </commentList>
</comments>
</file>

<file path=xl/sharedStrings.xml><?xml version="1.0" encoding="utf-8"?>
<sst xmlns="http://schemas.openxmlformats.org/spreadsheetml/2006/main" count="667" uniqueCount="371">
  <si>
    <t>NOME</t>
  </si>
  <si>
    <t>VALOR DA MENSALIDADE</t>
  </si>
  <si>
    <t>TOTAL</t>
  </si>
  <si>
    <t>1 - ADRIANA APARECIDA BORBA</t>
  </si>
  <si>
    <t>BOLSA</t>
  </si>
  <si>
    <t>DESCONTO</t>
  </si>
  <si>
    <t>SEM BOLSA</t>
  </si>
  <si>
    <t>PARENTESCO BEBEDOURO</t>
  </si>
  <si>
    <t>CONVÊNIO COOPERCITRUS</t>
  </si>
  <si>
    <t>PROESB</t>
  </si>
  <si>
    <t>PARENTESCO MONTE AZUL PAULISTA</t>
  </si>
  <si>
    <t xml:space="preserve">SEM BOLSA </t>
  </si>
  <si>
    <t xml:space="preserve">BOLSA </t>
  </si>
  <si>
    <t xml:space="preserve">PARENTESCO TAQUARAL </t>
  </si>
  <si>
    <t>1 - CAIO BERNARDO</t>
  </si>
  <si>
    <t>2 - DIEGO FURLAN BARBAGLIA</t>
  </si>
  <si>
    <t xml:space="preserve">PROESB </t>
  </si>
  <si>
    <t>1 - CLÉVERTON FRANCALINO  BARBOZA</t>
  </si>
  <si>
    <t>2 - DAVI CAMPOS DOS SANTOS</t>
  </si>
  <si>
    <t>3 - DOUGLAS DE PAULA BARROS</t>
  </si>
  <si>
    <t>4 - FRANCIELI APARECIDA DE OLIVEIRA</t>
  </si>
  <si>
    <t>5 - GABRIEL FELICIO FERREIRA</t>
  </si>
  <si>
    <t>6 - GEAN GABRIEL CORRÊA</t>
  </si>
  <si>
    <t>2 - JOSÉ PAULO DE ALMEIDA ROSSANEZI</t>
  </si>
  <si>
    <t>DIURNO</t>
  </si>
  <si>
    <t>NOTURNO</t>
  </si>
  <si>
    <t>ADM</t>
  </si>
  <si>
    <t>ARQ</t>
  </si>
  <si>
    <t>DIR</t>
  </si>
  <si>
    <t>AGRON</t>
  </si>
  <si>
    <t>BOLSA PARENTESCO BEBEDOURO</t>
  </si>
  <si>
    <t>1 - FLÁVIA FABRO PAVAN</t>
  </si>
  <si>
    <t>PONTUALIDADE</t>
  </si>
  <si>
    <t>LEGENDA DE ALUNOS NÃO REMATRÍCULADOS NO 1º SEMESTRE/2024</t>
  </si>
  <si>
    <t>1 - DIEGO GABRIEL MENDES</t>
  </si>
  <si>
    <t>2 - BRENO INACIO</t>
  </si>
  <si>
    <t xml:space="preserve">BOLSA PROESB </t>
  </si>
  <si>
    <t>BOLSA PARENTESCO MONTE AZUL PAULISTA</t>
  </si>
  <si>
    <t>BOLSA PROESB</t>
  </si>
  <si>
    <t>1 - ÁLVARO HENRIQUE DE DEUS</t>
  </si>
  <si>
    <t>2 - ANDRIEL F. MACENA</t>
  </si>
  <si>
    <t>BOLSA PARENTESCO TAQUARAL</t>
  </si>
  <si>
    <t>ANA BEATRIZ ALBINO DE SOUZA</t>
  </si>
  <si>
    <t>ANA JULIA DOS SANTOS QUEIROZ DE ALMEIDA</t>
  </si>
  <si>
    <t>CONVENIO COOPERCITRUS</t>
  </si>
  <si>
    <t>DANIELE DE LIMA FERRAZ</t>
  </si>
  <si>
    <t>FABRICIO JOSE DE BARROS JUNIOR</t>
  </si>
  <si>
    <t>GABRIELE ALVES OLIVEIRA</t>
  </si>
  <si>
    <t>ISABELA BASILIO DE SOUZA</t>
  </si>
  <si>
    <t>IZILDA CAROLINA DO NASCIMENTO BELLI</t>
  </si>
  <si>
    <t>KETLEY CRUZ TORRES</t>
  </si>
  <si>
    <t>LEONARDO HENRIQUE PORTO</t>
  </si>
  <si>
    <t>LUCAS GABRIEL FERRARI</t>
  </si>
  <si>
    <t>MARIA ELIZA FAUSTINO COSTA</t>
  </si>
  <si>
    <t>NATALIA DE SOUZA CARDOSO CANTERO</t>
  </si>
  <si>
    <t>PEDRO HENRIQUE ORESTIS DELGADO</t>
  </si>
  <si>
    <t>SAMUEL PEREIRA DE SÁ</t>
  </si>
  <si>
    <t>TAINARA CRISTINA BARBIERI</t>
  </si>
  <si>
    <t>ANTONIO ACACIO DE SOUSA JUNIOR</t>
  </si>
  <si>
    <t>CAMILY LIRIEL DOS SANTOS</t>
  </si>
  <si>
    <t>DANIEL GONÇALVES DE SOUZA</t>
  </si>
  <si>
    <t>ELLEN BITERCOURT BELEM</t>
  </si>
  <si>
    <t>EMILLY DIAS VARRICHI</t>
  </si>
  <si>
    <t>FABIOLA DE CASSIA BRAUNING FALCHETTI</t>
  </si>
  <si>
    <t xml:space="preserve">MICAEL LEANDRO DA COSTA </t>
  </si>
  <si>
    <t>PEDRO MONTECHI RICALDONE</t>
  </si>
  <si>
    <t>RODRIGO BOTEON VALADARES BARBOSA</t>
  </si>
  <si>
    <t>BRUNO PEREIRA DOS SANTOS TRANCOU MATRÍCULA NO DIA 04/04/2024</t>
  </si>
  <si>
    <t>3 - CLARICE SANAE W. NODA</t>
  </si>
  <si>
    <t>4 - DANIEL DOS SANTOS SILVA</t>
  </si>
  <si>
    <t>5 - DIOGO CRISISTOMO</t>
  </si>
  <si>
    <t>LUCAS JACOMUSSI DE AZEVEDO</t>
  </si>
  <si>
    <t>GUILHERME HENRIQUE GALLO BENTO</t>
  </si>
  <si>
    <t>KATRIELY FERNANDA SPINELI VIANA</t>
  </si>
  <si>
    <t>SEM BOLSA - QUITOU O SEMESTRE</t>
  </si>
  <si>
    <t>1 - GABRIELA PINHONE TOMICIOLI (9ºpERÍODO)</t>
  </si>
  <si>
    <t>1 - LUAN MAGIONE FIGUEIRA - DESISTENTE</t>
  </si>
  <si>
    <t>2- VICTOR DIEGO DA SILVA - TRANCADO</t>
  </si>
  <si>
    <t>3 - MARIA VITÓRIA GARCIA FELIPE - DESISTENTE</t>
  </si>
  <si>
    <t>7 - MAURICIO MANTOVANI BELINI</t>
  </si>
  <si>
    <t>8- ACELINO CARDOSO DE SÁ</t>
  </si>
  <si>
    <t>9 - LUIZ ARMANDO RAMOS DE OLIVEIRA</t>
  </si>
  <si>
    <t>4 - GABRIELA SÁ DE SOUZA FERREIRA</t>
  </si>
  <si>
    <t>5 - GABRIEL FAVARETTO COSTA</t>
  </si>
  <si>
    <t>6 - ILAN GABRIEL CALLEGARI</t>
  </si>
  <si>
    <t>7 - ISADORA SCALON</t>
  </si>
  <si>
    <t>8 - JOSÉ MANUEL DOS SANTOS</t>
  </si>
  <si>
    <t>9 - LUCAS BOCALETI CUSINATO</t>
  </si>
  <si>
    <t>10 - MATHEUS CUSINATO</t>
  </si>
  <si>
    <t>11 - PEDRO AFONSO SELESTINO</t>
  </si>
  <si>
    <t>12 - RAFAEL FERREIRA</t>
  </si>
  <si>
    <t>13 - YURI ANTONIO JACINTO</t>
  </si>
  <si>
    <t>14 - LÍVIA MARIA FARIA PEREIRA</t>
  </si>
  <si>
    <t>1 - ANDREW BELONCI DE OLIVEIRA - DESISTENTE</t>
  </si>
  <si>
    <t>2 - BEATRIZ CRISTINA ROCHA - DESISTENTE</t>
  </si>
  <si>
    <t>3 - GABRIEL HENRIQUE DA SILVA DINIZ - NÃO REMATRÍCULOU</t>
  </si>
  <si>
    <t>4 - VITOR PEREIRA VIDOTE - DESISTENTE</t>
  </si>
  <si>
    <t>5 - ANDREZA FERNANDA STATUTI CORREA - DESISTENTE</t>
  </si>
  <si>
    <t>6 -JOAO DE CARVALHO COSTA GARCIA TRANCOU MATRÍCULA NO DIA 27/06/2024</t>
  </si>
  <si>
    <t>7 -CRISTOFER CELESTINO LIMA - TRANSFERIDO</t>
  </si>
  <si>
    <t>LIVIA LOPES CAMPOS CONCLUIU O CURSO NO 1º SEMESTRE/2024.</t>
  </si>
  <si>
    <t xml:space="preserve"> MAIKO FERNANDO MENEZ - TRANCADO</t>
  </si>
  <si>
    <t>PEDRO H. DA S. ANTONIO - TRANCADO</t>
  </si>
  <si>
    <t xml:space="preserve"> JOSE PIAZENTINE NETO - TRANCADO</t>
  </si>
  <si>
    <t>3 - FERNANDO ROBERTO DE SOUZA</t>
  </si>
  <si>
    <t>8 - VINICIUS MATHEUS TELLES PELUSO - DESISTENTE</t>
  </si>
  <si>
    <t>15 - VINÍCIUS ALVES DA COSTA GUIMARÃES</t>
  </si>
  <si>
    <t>16 - JOSÉ RONEY BENADUCCI JUNIOR</t>
  </si>
  <si>
    <t>FABIO HENRIQUE RIBEIRO COLOSIO - DESISTENTE</t>
  </si>
  <si>
    <t>JOÃO PEDRO TABORDA BARBOSA - DESISTENTE</t>
  </si>
  <si>
    <t>JULIANO DE SOUZA SIVIERO - DESISTENTE</t>
  </si>
  <si>
    <t>LUIZ FERNANDO NOBRE DOS SANTOS ALQUAZ - DESISTENTE</t>
  </si>
  <si>
    <t>GABRIELE FERREIRA DO NASCIMENTO LIBERATONE - DESISTENTE</t>
  </si>
  <si>
    <t>6 - ISABELA C. A. DA SILVA</t>
  </si>
  <si>
    <t>7 - JADER H. DE O. RODRIGUES</t>
  </si>
  <si>
    <t>8 - JOÃO PEDRO NUNES RAIMUNDO</t>
  </si>
  <si>
    <t xml:space="preserve">9 - JOÃO PEDRO PALHARES BORSARI </t>
  </si>
  <si>
    <t>10- JOÃO VICTOR N. DUARTE</t>
  </si>
  <si>
    <t>11 - LUAN P. PEREZ</t>
  </si>
  <si>
    <t>12 - LUCAS BARBOSA S. RODRIGUES</t>
  </si>
  <si>
    <t>13 - LUCCA VISONÁ TRAVAGLINI</t>
  </si>
  <si>
    <t>14 - LUISA M. DOS SANTOS</t>
  </si>
  <si>
    <t>15 - LUIZ F. DA S. BOLDRIM</t>
  </si>
  <si>
    <t>16 - MAIZA APARECIDA B. DA SILVA</t>
  </si>
  <si>
    <t>17 - MATHEUS F. DA SILVA</t>
  </si>
  <si>
    <t>18 - PAMELA TAVARES BACELAR</t>
  </si>
  <si>
    <t>19 - PEDRO HENRIQUE G. DE SOUZA</t>
  </si>
  <si>
    <t>20 - RAFAEL ALBERTO C. CARNELOSSI</t>
  </si>
  <si>
    <t>4 - RODOLFO MEDEIROS COSSO - DESISTENTE</t>
  </si>
  <si>
    <t>LEGENDA DE ALUNOS NÃO REMATRÍCULADOS NO 2º SEMESTRE/2024</t>
  </si>
  <si>
    <t>LEGENDA DE ALUNOS NÃO REMATRÍCULADOS NO 2º SEMESTRE/2024.</t>
  </si>
  <si>
    <t>9 - WILIAN HENRIQUE CALEGARI - DESISTENTE</t>
  </si>
  <si>
    <t>17 - MATHEUS HENRIQUE DOS SANTOS</t>
  </si>
  <si>
    <t xml:space="preserve"> </t>
  </si>
  <si>
    <t>JULIA DA SILVA TEIXEIRA - TRANSFERIU DIA 27/01</t>
  </si>
  <si>
    <t>OTAVIO BORGES BENTO DA SILVA - TRANSFERIU DIA 08/01</t>
  </si>
  <si>
    <t>RAYSSA SOUZA DOS SANTOS - TRANCOU DIA 06/02</t>
  </si>
  <si>
    <t xml:space="preserve">ANA BEATRIZ RIBEIRO DA SILVA </t>
  </si>
  <si>
    <t xml:space="preserve">ENORA TOLEDO SILVA </t>
  </si>
  <si>
    <r>
      <t xml:space="preserve">THAINÁ JENIFER AMORIM PEREIRA </t>
    </r>
    <r>
      <rPr>
        <sz val="11"/>
        <color rgb="FFFF0000"/>
        <rFont val="Calibri"/>
        <family val="2"/>
        <scheme val="minor"/>
      </rPr>
      <t>(3 DPS)</t>
    </r>
  </si>
  <si>
    <t>BIANCA FARIAS</t>
  </si>
  <si>
    <t>1 DP EM 5 PARCELAS</t>
  </si>
  <si>
    <t>GABRIELI SARTI RASTEIRO CANCELOU MATRÍCULA DIA 07/02/2025</t>
  </si>
  <si>
    <t>ANA CRISTINA PEREZ DE OLIVEIRA</t>
  </si>
  <si>
    <t>ARTHUR HENRIQUE DE ALMEIDA</t>
  </si>
  <si>
    <t>DANILO DE PAULA BARTOLOMEU</t>
  </si>
  <si>
    <t>GEOVANNA GAMBONI COUTO</t>
  </si>
  <si>
    <t>KETELYN VITÓRIA DE OLIVEIRA</t>
  </si>
  <si>
    <t>MARIA LUÍZA ROGGE PARRO</t>
  </si>
  <si>
    <t>JOÃO VITOR LIMA LOPES CANCELOU MATRÍCULA DIA 05/02/2025</t>
  </si>
  <si>
    <t>JULIA LETÍCIA VIANA TOMÁS ADM DIURNO CANCELOU MATRÍCULA DIA 04/02/2025</t>
  </si>
  <si>
    <t>GABRIELY DA SILVA ROCHA ADM DIURNO CANCELOU MATRÍCULA DIA 03/02/2025</t>
  </si>
  <si>
    <t>BOLSA PREFEITURA DE BEBEDOURO</t>
  </si>
  <si>
    <t>SEM BOLSA 15% 3 DISC/QUITOU O 1º SEMESTRE/2025</t>
  </si>
  <si>
    <t>PROESB 15%/2 DISC. E 1DP 15% /QUITOU O 1º SEMESTRE/2025</t>
  </si>
  <si>
    <t>4 - JULIANO EVANGELISTA  - (6º PERÍODO)</t>
  </si>
  <si>
    <t>2 - VÍNICIUS BALCEIRO SILVEIRA</t>
  </si>
  <si>
    <t>3 - MARIANA MARCELA SOARES PEREIRA</t>
  </si>
  <si>
    <t>VAI RETORNAR NO 2º SEMESTRE/2025.</t>
  </si>
  <si>
    <t xml:space="preserve">OBS: TAISLA SALGADO N. PATRIAM - TRANCADO  </t>
  </si>
  <si>
    <t>2DISC. 15% - QUITOU O 1º SEMESTRE/2025</t>
  </si>
  <si>
    <t>4 - PAULO HENRIQUE DE LACIO</t>
  </si>
  <si>
    <t>5 - LETÍCIA HELENA RODRIGUES DAMA (9ºpERÍODO)</t>
  </si>
  <si>
    <t>1DP 15% - EM 6 PARCELAS</t>
  </si>
  <si>
    <t>1 - CINTIA CARLA NERIS SILVA</t>
  </si>
  <si>
    <t>2 - JOSÉ CARLOS VALLADÃO FERREIRA</t>
  </si>
  <si>
    <t>OBS: ALUNOS/ MATRÍCULAS CANCELADAS</t>
  </si>
  <si>
    <t>1 - ARIEL DE OLIVEIRA PASQUALINI</t>
  </si>
  <si>
    <t>2 - ALAN JUNIOR ROCHA</t>
  </si>
  <si>
    <t>5 PARCELAS VALOR INTEGRAL</t>
  </si>
  <si>
    <t>10 - MAURÍCIO MANTOVANI BELINI</t>
  </si>
  <si>
    <t>11 - MARIA JULIANA RODRIGUES</t>
  </si>
  <si>
    <t>12 - VITOR HUGO SATIM</t>
  </si>
  <si>
    <t>3 - DONIZETE HENRIQUE ALENCAR CESCHIN</t>
  </si>
  <si>
    <t>2 - RICARDO MACIEL DE ALMEIDA CAMPOS -  DESISTENTE</t>
  </si>
  <si>
    <t>3 - MARCELO BACLINI FAVERO FILHO - DESISTENTE</t>
  </si>
  <si>
    <t>5 PARCELSAS VALOR INTEGRAL</t>
  </si>
  <si>
    <t>6 PARCELAS VALOR INEGRAL</t>
  </si>
  <si>
    <t>6 PARCELAS VALOR INTEGRAL</t>
  </si>
  <si>
    <t xml:space="preserve">5 PARCELAS PROESB </t>
  </si>
  <si>
    <t>SEM BOLSA - QUITOU O 1º SEMESTRE/25</t>
  </si>
  <si>
    <t>CONÊNIO COOPERCITUS</t>
  </si>
  <si>
    <t>BOLSA (PMB)</t>
  </si>
  <si>
    <t xml:space="preserve">CONVÊNIO COOPERCITRUS </t>
  </si>
  <si>
    <t>ANA LYDIA DE PARDO</t>
  </si>
  <si>
    <t>FÁBIO CRISTIAN RODRIGUES</t>
  </si>
  <si>
    <t>JOSÉ EUGENIO CAGNIN</t>
  </si>
  <si>
    <t>JÚLIA RIBEIRO SOARES</t>
  </si>
  <si>
    <t>LARISSA LUISA MORAES COTRIM</t>
  </si>
  <si>
    <t>LEONARDO GROSSI KETELHUT</t>
  </si>
  <si>
    <t>LUCAS HIPOLITO GARIBALDI</t>
  </si>
  <si>
    <t>MAICON CESAR BARBARELI GONÇALES</t>
  </si>
  <si>
    <t>SAMIRA AP. MODENEIS DE OLIVEIRA</t>
  </si>
  <si>
    <t>SIMONE DA SILVA E SILVA</t>
  </si>
  <si>
    <t>SOPHIA LOPES FAUSTINO</t>
  </si>
  <si>
    <t>VICTÓRIA HELOÁ MORÉ</t>
  </si>
  <si>
    <t>RAEL SALATIEL MACHADO JÚNIOR</t>
  </si>
  <si>
    <t>PONTUALIDADE - 5 PARCELAS</t>
  </si>
  <si>
    <t>PROESB - 5 PARCELAS</t>
  </si>
  <si>
    <t>BRENO ALVES</t>
  </si>
  <si>
    <t>ALICE TRINDADE</t>
  </si>
  <si>
    <t>ANDRÉ LUIZ ZANATA SCALCO</t>
  </si>
  <si>
    <t>BEATRIZ GOMES BARREIRA</t>
  </si>
  <si>
    <t>GABRIEL RIBEIRO SILVA</t>
  </si>
  <si>
    <t>IVAN RODRIGUES DE SOUZA</t>
  </si>
  <si>
    <t>LETÍCIA DANIELE SPILARE MARTINS DA SILVA</t>
  </si>
  <si>
    <t>LETÍCIA ARANTES FAUSTINO</t>
  </si>
  <si>
    <t>LUÍS FELIPE DE OLIVEIRA FROTA DUQUE</t>
  </si>
  <si>
    <t>MARIANA BRIGIDA ELISIÁRIO</t>
  </si>
  <si>
    <t>NÉTELY KATERYNE HONORIO DA SILVA</t>
  </si>
  <si>
    <t>RÉVENI CARMEN MILAN</t>
  </si>
  <si>
    <t>YSABELLA DONIZETE TONELOTI</t>
  </si>
  <si>
    <t>LUCAS ANICETO DE SOUZA - CANCELOU EM 31/01/2025</t>
  </si>
  <si>
    <t>BÁRBARA FRANCISCO DE OLIVEIRA - CANCELOU EM 21/01/2025</t>
  </si>
  <si>
    <t>PONTUALIDADE - 15% EM 5 PARCELAS</t>
  </si>
  <si>
    <t>PARENTESCO - PREFEITURA BEBEDOURO</t>
  </si>
  <si>
    <t xml:space="preserve">PONTUALIDADE </t>
  </si>
  <si>
    <t>CARMEN SILVIA DE O. DA CRUZ</t>
  </si>
  <si>
    <t>DANIEL AUGUSTO MATTIOZZI</t>
  </si>
  <si>
    <t>GABRIELLY ORLANDI SANDRINI LAUER</t>
  </si>
  <si>
    <t>ISABELA CAROLINE DE OLIVEIRA</t>
  </si>
  <si>
    <t>ISILDINHA DE JESUS APARECIDA TEIXEIRA CAMARA</t>
  </si>
  <si>
    <t>JOSIANE MARQUES DOS SANTOS</t>
  </si>
  <si>
    <t>JULIANO NEPOMUCENO DE LIMA</t>
  </si>
  <si>
    <t>LIVIA ROCHA BELOTTI</t>
  </si>
  <si>
    <t>PEDRO HENRIQUE PINTO DE MORAES</t>
  </si>
  <si>
    <t>RAFAEL DE OLIVEIRA</t>
  </si>
  <si>
    <t>MIGUEL QUESSADA</t>
  </si>
  <si>
    <t>4 PARCELAS VALOR CHEIO + DP 15% SEM BOLSA</t>
  </si>
  <si>
    <r>
      <t xml:space="preserve">BIANCA VITORIA SANTANA DO NASCIMENTO </t>
    </r>
    <r>
      <rPr>
        <sz val="11"/>
        <color rgb="FFFF0000"/>
        <rFont val="Calibri"/>
        <family val="2"/>
        <scheme val="minor"/>
      </rPr>
      <t>(3º Período)</t>
    </r>
  </si>
  <si>
    <t>ANA LAURA HONÓRIO DO CARMO</t>
  </si>
  <si>
    <t xml:space="preserve">DAMARIS BATISTA DE SOUZA </t>
  </si>
  <si>
    <t xml:space="preserve">LARISSA FONSECA </t>
  </si>
  <si>
    <t>MAIRA CRISTIANE D. ROSA</t>
  </si>
  <si>
    <t>MIRELA GENEROSA S. DE OLIVEIRA</t>
  </si>
  <si>
    <t>PAULO DANIEL DA S. VICO</t>
  </si>
  <si>
    <t>PEDRO HENRIQUE VECHIATO NEVES</t>
  </si>
  <si>
    <t>YUKITO KIMURA</t>
  </si>
  <si>
    <t>JOÃO PEDRO ANTONINI</t>
  </si>
  <si>
    <t>1DP 15% - EM 4 PARCELAS</t>
  </si>
  <si>
    <t>VITOR FERNANDO ALBINO VIZICATO TRANCOU DIA 17/02</t>
  </si>
  <si>
    <t>TAMIRES MARCIANO POLETI TRANCOU MATRÍCULA DIA 17/02/2025</t>
  </si>
  <si>
    <t xml:space="preserve">15% EM 6 PARC.CONVÊNIO COOPERCITRUS </t>
  </si>
  <si>
    <t>O aluno pagou com 15% de desconto e não com 30% do conv.</t>
  </si>
  <si>
    <t>LARISSA NAVES RAMOS TRANSFERIU DIA 24/02/2025</t>
  </si>
  <si>
    <t>RENAN APARECIDO BARBOSA</t>
  </si>
  <si>
    <t>MARCUS LEANDRO NASCIMENTO ALVES</t>
  </si>
  <si>
    <t>RAIANE NOEL DE LIRA</t>
  </si>
  <si>
    <t>JOÃO PEDRO ZUFI COLOSI</t>
  </si>
  <si>
    <t>DIVINO BATISTA DA SILVA</t>
  </si>
  <si>
    <t>PONTUALIDADE - EM 5 PARCELAS</t>
  </si>
  <si>
    <t>PROESB - EM 4 PARCELAS</t>
  </si>
  <si>
    <t>JOSE LUIZ ARQUIOLI PENARIOL - TRANCOU MATRÍCULA EM 03/02/2025</t>
  </si>
  <si>
    <t>JULIA MILAN DOS SANTOS - TRANCOU MATRÍCULA EM 31/01/2025</t>
  </si>
  <si>
    <t xml:space="preserve"> ANA LAURA VERNILLO</t>
  </si>
  <si>
    <t xml:space="preserve"> CAIO PAGANELLI</t>
  </si>
  <si>
    <t>JOSÉ CARLOS RODRIGUES JÚNIOR</t>
  </si>
  <si>
    <t>MARIA FERNANDA RIBEIRO</t>
  </si>
  <si>
    <t>NARA VERONEZE CARRER</t>
  </si>
  <si>
    <t>ROSENILDO DA SILVA COUTINHO</t>
  </si>
  <si>
    <t>SERGIO BRAGA</t>
  </si>
  <si>
    <t xml:space="preserve"> YURI NUNES DE AGUIAR MORETTI</t>
  </si>
  <si>
    <t xml:space="preserve"> ANDRÉIA CRISTINA DA SILVA ALVES</t>
  </si>
  <si>
    <t>RAPHAEL MORASSUTTI MARCONDES SILVA</t>
  </si>
  <si>
    <t xml:space="preserve"> ANA LUIZA GARCIA SCALON</t>
  </si>
  <si>
    <t xml:space="preserve"> ANA MARIA DA SILVA AGUIAR MINEIRO</t>
  </si>
  <si>
    <t xml:space="preserve"> BRENO VICENTE CARVALHO</t>
  </si>
  <si>
    <t>MARIA EDUARDA DE SOUZA CÂNDIDO - TRANSFERIU</t>
  </si>
  <si>
    <t>NICOLE VICTÓRIA DE ALMEIDA CONATIONI - NÃO REMATRICULOU</t>
  </si>
  <si>
    <t xml:space="preserve"> PAULO RICARDO DE ARAUJO SUZUKI - TRANSFERIU</t>
  </si>
  <si>
    <t xml:space="preserve"> JULIA SILVA COSTANARI - NÃO REMATRICULOU</t>
  </si>
  <si>
    <t xml:space="preserve"> ANA CAROLINA RIBEIRO DA SILVA</t>
  </si>
  <si>
    <t xml:space="preserve"> FRANCIELE CAROLINE PEREIRA ROSA</t>
  </si>
  <si>
    <t xml:space="preserve"> GRASIELE BENEVIDES OCCASO</t>
  </si>
  <si>
    <t xml:space="preserve"> MILENA RISSI BOSSOLANI FELIPE</t>
  </si>
  <si>
    <t xml:space="preserve"> PAMELA CAROLINE XINIDESE</t>
  </si>
  <si>
    <t xml:space="preserve"> SOPHIA SANTOS RODRIGUES</t>
  </si>
  <si>
    <t xml:space="preserve"> YASMIN MENDES AVÍ</t>
  </si>
  <si>
    <t xml:space="preserve"> LEANDRO HENRIQUE DE OLIVEIRA DA SILVA</t>
  </si>
  <si>
    <t xml:space="preserve"> VINICIUS GOMES CUSTÓDIO LEITE</t>
  </si>
  <si>
    <t xml:space="preserve"> MILENA CARLOMAGNO DE CASTRO</t>
  </si>
  <si>
    <t>CLÉBER MATEUS MATOS NUNES</t>
  </si>
  <si>
    <t>PONTUALIDADE - 15% EM 6 PARCELAS</t>
  </si>
  <si>
    <t>MARCELLA VILAS BOAS JOAQUIM</t>
  </si>
  <si>
    <t>LÚCIA HELENA INAMÔNICO FERNANDES</t>
  </si>
  <si>
    <t>VITOR HUGO DA SILVA</t>
  </si>
  <si>
    <t>EDILSON VIANA DA SILVA</t>
  </si>
  <si>
    <t>VALTER JOSE GRIGGIO</t>
  </si>
  <si>
    <t>FABIANA APARECIDA DA CUNHA</t>
  </si>
  <si>
    <t>LAVÍNIA HELOISA DE SOUSA NEIRA</t>
  </si>
  <si>
    <t>PARENTESCO - PREFEITURA TAQUARAL</t>
  </si>
  <si>
    <t>JÉSSICA CRISTINA FEITOZA DE ARAÚJO</t>
  </si>
  <si>
    <t>JÉSSICA CRISTINA FEITOZA DE ARAÚJO - TCC</t>
  </si>
  <si>
    <t>ANA BEATRIZ CAMILLY DA SILVA</t>
  </si>
  <si>
    <t>ANA CAROLINA BATISTA DOS SANTOS</t>
  </si>
  <si>
    <t>DANYELE DA SILVA MOTA</t>
  </si>
  <si>
    <t xml:space="preserve"> EMANUELLE TOLEDO PENHA MARIA</t>
  </si>
  <si>
    <t>GABRIEL EDUARDO BRITO ROSA</t>
  </si>
  <si>
    <t>JÚLIA GABRIELI VIANA MOLINA</t>
  </si>
  <si>
    <t>SERGIO RICARDO PEREIRA DE OLIVEIRA</t>
  </si>
  <si>
    <t>TAMIRIS APARECIDA ESTARA</t>
  </si>
  <si>
    <t>VICTOR ALESSANDRO SARTORI MENDONÇA</t>
  </si>
  <si>
    <t>KAILAINE BERGAMINI BARROS DA SILVA</t>
  </si>
  <si>
    <t>NATHALIA DE OLIVEIRA MARTINEZ</t>
  </si>
  <si>
    <t>OTÁVIO MARCELO SPILARE MARTINS DA SILVA</t>
  </si>
  <si>
    <t>GUSTAVO MARCELO SPILARE MARTINS DA SILVA</t>
  </si>
  <si>
    <t xml:space="preserve"> VITÓRIA MARIA LEODORO</t>
  </si>
  <si>
    <t xml:space="preserve"> ALLANF CÉSAR RODRIGUES</t>
  </si>
  <si>
    <t xml:space="preserve"> ANA JULIA RAMOS MORAIS</t>
  </si>
  <si>
    <t xml:space="preserve">LAIZA HELENA PEREIRA COSTA </t>
  </si>
  <si>
    <t>PEDRO COSTA FINOTELLO</t>
  </si>
  <si>
    <t>QUITOU O SEMESTRE</t>
  </si>
  <si>
    <t>2 DISC.  15% - QUITOU 1º SEMESTRE/25</t>
  </si>
  <si>
    <t>Falta contrato</t>
  </si>
  <si>
    <t>3 - DOUGLAS MEIRA BARBOSA</t>
  </si>
  <si>
    <t>4 - ELAINE DE ALMEIDA MALPELI DA COSTA</t>
  </si>
  <si>
    <t>5 - FERNANDA GABRIELA LIMA DA SILVA</t>
  </si>
  <si>
    <t>6 - FELIPE GABRIEL GONÇALVES MARINHO</t>
  </si>
  <si>
    <t>7 - FLAVIO DE SOUZA NOBRE</t>
  </si>
  <si>
    <t>8 - HÉLIO SACIOTTO NOBRE</t>
  </si>
  <si>
    <t>9 - JAILSON DE SOUZA DOS SANTOS</t>
  </si>
  <si>
    <t>10 - JOÃO LUIZ NEVES JÚNIOR</t>
  </si>
  <si>
    <t>11 - KAIQUE EDUARDO MORAES DA SILVA</t>
  </si>
  <si>
    <t>12 - LUIS FELIPE LOUZADA GOMES</t>
  </si>
  <si>
    <t>13 - LUIZ FERNANDO FREITAS FELISBERTO</t>
  </si>
  <si>
    <t>14 - MARIA JÚLIA AZOLI MENDES DA SILVA</t>
  </si>
  <si>
    <t>15 - MATHEUS HENRIQUE MATHIAS</t>
  </si>
  <si>
    <t>16 - PEDRO HENRIQUE DOS SANTOS SOARES</t>
  </si>
  <si>
    <t>17 - RAUL FRANCISCO LIMA DE OLIVEIRA</t>
  </si>
  <si>
    <t>18 - SAMUEL HENRIQUE PINELI DA SILVA</t>
  </si>
  <si>
    <t>SEM BOLSA(QUITOU O 1º SEMESTRE/25)</t>
  </si>
  <si>
    <t>Falta contrato e financeiro.</t>
  </si>
  <si>
    <t>Falta contrato e financ. Fez o acordo de 2024</t>
  </si>
  <si>
    <t>5 PARCELAS COV. COOP.</t>
  </si>
  <si>
    <t xml:space="preserve"> 3 - EDUARDO KIMURA SITA MARTINS</t>
  </si>
  <si>
    <t>4 - EDUARDO RISSI DA SILVA</t>
  </si>
  <si>
    <t>5 - ICARO MATHEUS DA SILVA</t>
  </si>
  <si>
    <t>6 - JOSÉ EDUARDO PEREIRA DE CARVALHO</t>
  </si>
  <si>
    <t>7 - LUIS ANTONIO AVANÇO JUNIOR</t>
  </si>
  <si>
    <t xml:space="preserve"> RODE PAULA MARCIANO - TRANCOU EM 15/01/2025</t>
  </si>
  <si>
    <t>EMANUELE MARTILIANO DE MATTOS VIALI</t>
  </si>
  <si>
    <t>JULIANO CESAR DA SILVA</t>
  </si>
  <si>
    <t>EDUARDA CRUZ DE SOUZA MANOEL</t>
  </si>
  <si>
    <t>DANIELE MARIANA GARCIA SANTOS</t>
  </si>
  <si>
    <t>LORRAINE ÉLEN INAMÔNICO</t>
  </si>
  <si>
    <t>RAISSA BRAGA MUSSOPAPO</t>
  </si>
  <si>
    <t>VINICIUS VANDRE TRINDADE FRANCISCO</t>
  </si>
  <si>
    <t>EDUARDA EVANGELISTA MADEIRA</t>
  </si>
  <si>
    <t>MAIZA CRISTINA NORBERTO - AINDA NÃO REMATRICULOU</t>
  </si>
  <si>
    <t>PONTUALIDADE - EM 4 PARCELAS</t>
  </si>
  <si>
    <t xml:space="preserve">GABRIELLE COSTA LIMÃO - ASSINOU A DECLARAÇÃO E REQUERIMENTO (JÁ ESTÁ DEFERIDO PELO COORDENADOR) PARA TCC NO 1° SEMESTRE, MAS AINDA NÃO FEZ A REMATRÍCULA. </t>
  </si>
  <si>
    <t>MARIA YNGRID MARIN</t>
  </si>
  <si>
    <t>MARIA EDUARDA PAVANI CLÁUDIO</t>
  </si>
  <si>
    <t xml:space="preserve">SEM BOLSA - QUITOU O SEMESTRE - 15% </t>
  </si>
  <si>
    <t>VAI FAZER A REMATRÍCULA EM MARÇO - MENSALIDADE NÃO SOMADA AO TOTAL</t>
  </si>
  <si>
    <t>AINDA NÃO REMATRICULOU - MENSALIDADE NÃO SOMADA AO TOTAL</t>
  </si>
  <si>
    <t xml:space="preserve"> LAZZARA MALUZA DORIGAN - NÃO MATRICULOU - INFORMOU QUE IRIA TRANSFERIR</t>
  </si>
  <si>
    <t>FALTA O CONTRATO</t>
  </si>
  <si>
    <t xml:space="preserve">VAI FAZER A REMATRÍCULA EM MARÇO - MENSALIDADE NÃO SOMADA AO TOTAL </t>
  </si>
  <si>
    <t>8 - LUCAS PEREIRA CERQUEIRA</t>
  </si>
  <si>
    <t>9 - LUIZ OTAVIO MAESTRO</t>
  </si>
  <si>
    <t>10 - MAITÊ MARTINS JARDIM</t>
  </si>
  <si>
    <t>11 - MARCOS MARCÍLIO DA SILVA FERRARI DOS PASSOS</t>
  </si>
  <si>
    <t>12 - MATHEUS MARCIANO DA SILVA</t>
  </si>
  <si>
    <t>14 - RIAM DE LIMA</t>
  </si>
  <si>
    <t>15 - EDUARDO BAZAN MACHADO</t>
  </si>
  <si>
    <t>5 PARC 2 disc. 15%. SEM BOLSA</t>
  </si>
  <si>
    <t>falta contrato</t>
  </si>
  <si>
    <t>IMESB - MATRÍCULAS E REMATRÍCULAS - 1º SEMESTRE 2025 ATUALIZADO ATÉ O DIA 06/03/2025</t>
  </si>
  <si>
    <t>LETÍCIA APARECIDA MAGALHÃES DA SILVA FICARÁ COMO DESISTENTE NO DIA 06/03/2025</t>
  </si>
  <si>
    <t>VIVIAN MARIA MENDES - TRANCOU DIA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</si>
</sst>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33333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8" fontId="1" fillId="2" borderId="1" xfId="0" applyNumberFormat="1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2" fillId="0" borderId="0" xfId="0" applyFont="1"/>
    <xf numFmtId="10" fontId="0" fillId="0" borderId="1" xfId="0" applyNumberForma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1" xfId="0" applyFont="1" applyFill="1" applyBorder="1" applyAlignment="1">
      <alignment horizontal="left"/>
    </xf>
    <xf numFmtId="9" fontId="0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0" fontId="7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0" fontId="0" fillId="0" borderId="0" xfId="0" applyAlignment="1">
      <alignment horizontal="center"/>
    </xf>
    <xf numFmtId="8" fontId="0" fillId="0" borderId="0" xfId="0" applyNumberFormat="1"/>
    <xf numFmtId="8" fontId="1" fillId="0" borderId="0" xfId="0" applyNumberFormat="1" applyFont="1"/>
    <xf numFmtId="0" fontId="1" fillId="0" borderId="0" xfId="0" applyFont="1"/>
    <xf numFmtId="8" fontId="8" fillId="2" borderId="0" xfId="0" applyNumberFormat="1" applyFont="1" applyFill="1"/>
    <xf numFmtId="8" fontId="0" fillId="0" borderId="0" xfId="0" applyNumberFormat="1" applyFont="1"/>
    <xf numFmtId="43" fontId="1" fillId="0" borderId="0" xfId="1" applyFont="1"/>
    <xf numFmtId="43" fontId="0" fillId="0" borderId="0" xfId="1" applyFont="1"/>
    <xf numFmtId="43" fontId="8" fillId="2" borderId="0" xfId="1" applyFont="1" applyFill="1"/>
    <xf numFmtId="0" fontId="8" fillId="0" borderId="0" xfId="0" applyFont="1"/>
    <xf numFmtId="8" fontId="8" fillId="0" borderId="0" xfId="0" applyNumberFormat="1" applyFont="1"/>
    <xf numFmtId="8" fontId="9" fillId="0" borderId="0" xfId="0" applyNumberFormat="1" applyFont="1"/>
    <xf numFmtId="8" fontId="0" fillId="0" borderId="0" xfId="0" quotePrefix="1" applyNumberFormat="1"/>
    <xf numFmtId="8" fontId="1" fillId="0" borderId="0" xfId="1" applyNumberFormat="1" applyFont="1"/>
    <xf numFmtId="8" fontId="0" fillId="0" borderId="0" xfId="1" applyNumberFormat="1" applyFont="1"/>
    <xf numFmtId="8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1" xfId="0" applyFont="1" applyFill="1" applyBorder="1"/>
    <xf numFmtId="0" fontId="0" fillId="0" borderId="1" xfId="0" applyFont="1" applyBorder="1"/>
    <xf numFmtId="0" fontId="2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5" xfId="0" applyFont="1" applyFill="1" applyBorder="1"/>
    <xf numFmtId="8" fontId="1" fillId="2" borderId="3" xfId="0" applyNumberFormat="1" applyFont="1" applyFill="1" applyBorder="1"/>
    <xf numFmtId="0" fontId="0" fillId="5" borderId="1" xfId="0" applyFill="1" applyBorder="1" applyAlignment="1">
      <alignment horizontal="center" vertical="center"/>
    </xf>
    <xf numFmtId="0" fontId="3" fillId="0" borderId="0" xfId="0" applyFont="1"/>
    <xf numFmtId="8" fontId="2" fillId="0" borderId="1" xfId="0" applyNumberFormat="1" applyFont="1" applyBorder="1" applyAlignment="1">
      <alignment horizontal="center"/>
    </xf>
    <xf numFmtId="0" fontId="0" fillId="0" borderId="0" xfId="0" applyFont="1"/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8" fontId="0" fillId="3" borderId="1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9" fontId="0" fillId="0" borderId="0" xfId="0" applyNumberFormat="1" applyAlignment="1">
      <alignment horizontal="center"/>
    </xf>
    <xf numFmtId="8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2" fillId="0" borderId="1" xfId="0" applyFont="1" applyBorder="1"/>
    <xf numFmtId="0" fontId="1" fillId="2" borderId="6" xfId="0" applyFont="1" applyFill="1" applyBorder="1"/>
    <xf numFmtId="8" fontId="1" fillId="2" borderId="6" xfId="0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8" fontId="0" fillId="0" borderId="1" xfId="0" applyNumberFormat="1" applyFill="1" applyBorder="1" applyAlignment="1">
      <alignment horizontal="center"/>
    </xf>
    <xf numFmtId="8" fontId="1" fillId="2" borderId="1" xfId="0" applyNumberFormat="1" applyFont="1" applyFill="1" applyBorder="1" applyAlignment="1">
      <alignment horizontal="center"/>
    </xf>
    <xf numFmtId="8" fontId="14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8" fontId="0" fillId="0" borderId="1" xfId="0" applyNumberFormat="1" applyFont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8" fontId="1" fillId="2" borderId="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8" fontId="2" fillId="0" borderId="0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8" fontId="0" fillId="6" borderId="1" xfId="0" applyNumberFormat="1" applyFill="1" applyBorder="1" applyAlignment="1">
      <alignment horizontal="center"/>
    </xf>
    <xf numFmtId="0" fontId="2" fillId="6" borderId="0" xfId="0" applyFont="1" applyFill="1"/>
    <xf numFmtId="0" fontId="0" fillId="0" borderId="0" xfId="0" applyFont="1" applyFill="1" applyBorder="1" applyAlignment="1">
      <alignment horizontal="left" vertical="center"/>
    </xf>
    <xf numFmtId="0" fontId="0" fillId="6" borderId="0" xfId="0" applyFill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9" fontId="2" fillId="6" borderId="1" xfId="0" applyNumberFormat="1" applyFont="1" applyFill="1" applyBorder="1" applyAlignment="1">
      <alignment horizontal="center"/>
    </xf>
    <xf numFmtId="8" fontId="2" fillId="6" borderId="1" xfId="0" applyNumberFormat="1" applyFont="1" applyFill="1" applyBorder="1" applyAlignment="1">
      <alignment horizontal="center"/>
    </xf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9" fontId="2" fillId="6" borderId="0" xfId="0" applyNumberFormat="1" applyFont="1" applyFill="1" applyBorder="1" applyAlignment="1">
      <alignment horizontal="center"/>
    </xf>
    <xf numFmtId="8" fontId="2" fillId="6" borderId="0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4"/>
  <sheetViews>
    <sheetView workbookViewId="0">
      <selection activeCell="I15" sqref="I15"/>
    </sheetView>
  </sheetViews>
  <sheetFormatPr defaultRowHeight="15" x14ac:dyDescent="0.25"/>
  <cols>
    <col min="3" max="3" width="16" customWidth="1"/>
    <col min="4" max="4" width="22.85546875" customWidth="1"/>
    <col min="5" max="5" width="23.42578125" customWidth="1"/>
  </cols>
  <sheetData>
    <row r="2" spans="2:5" x14ac:dyDescent="0.25">
      <c r="B2" s="27" t="s">
        <v>368</v>
      </c>
      <c r="C2" s="27"/>
      <c r="D2" s="27"/>
      <c r="E2" s="28"/>
    </row>
    <row r="4" spans="2:5" x14ac:dyDescent="0.25">
      <c r="C4" s="29" t="s">
        <v>24</v>
      </c>
      <c r="D4" s="29" t="s">
        <v>25</v>
      </c>
      <c r="E4" s="29" t="s">
        <v>2</v>
      </c>
    </row>
    <row r="6" spans="2:5" x14ac:dyDescent="0.25">
      <c r="B6" s="30" t="s">
        <v>26</v>
      </c>
    </row>
    <row r="7" spans="2:5" x14ac:dyDescent="0.25">
      <c r="B7" s="31">
        <v>1</v>
      </c>
      <c r="C7" s="43"/>
      <c r="D7" s="32">
        <f>'1º Período Adm.N'!E9</f>
        <v>3831.2799999999997</v>
      </c>
      <c r="E7" s="33">
        <f>SUM(C7:D7)</f>
        <v>3831.2799999999997</v>
      </c>
    </row>
    <row r="8" spans="2:5" x14ac:dyDescent="0.25">
      <c r="B8" s="31">
        <v>3</v>
      </c>
      <c r="D8" s="32"/>
      <c r="E8" s="33">
        <f t="shared" ref="E8:E10" si="0">SUM(C8:D8)</f>
        <v>0</v>
      </c>
    </row>
    <row r="9" spans="2:5" x14ac:dyDescent="0.25">
      <c r="B9" s="31">
        <v>5</v>
      </c>
      <c r="D9" s="32">
        <f>'5º Período Adm.N'!E21</f>
        <v>10431.710000000001</v>
      </c>
      <c r="E9" s="33">
        <f t="shared" si="0"/>
        <v>10431.710000000001</v>
      </c>
    </row>
    <row r="10" spans="2:5" x14ac:dyDescent="0.25">
      <c r="B10" s="31">
        <v>7</v>
      </c>
      <c r="D10" s="32">
        <f>'7º Período Adm.N'!E17</f>
        <v>7254.38</v>
      </c>
      <c r="E10" s="33">
        <f t="shared" si="0"/>
        <v>7254.38</v>
      </c>
    </row>
    <row r="11" spans="2:5" ht="15.75" x14ac:dyDescent="0.25">
      <c r="B11" s="34" t="s">
        <v>2</v>
      </c>
      <c r="C11" s="33">
        <f>SUM(C7:C10)</f>
        <v>0</v>
      </c>
      <c r="D11" s="33">
        <f t="shared" ref="D11:E11" si="1">SUM(D7:D10)</f>
        <v>21517.370000000003</v>
      </c>
      <c r="E11" s="35">
        <f t="shared" si="1"/>
        <v>21517.370000000003</v>
      </c>
    </row>
    <row r="13" spans="2:5" x14ac:dyDescent="0.25">
      <c r="B13" s="30" t="s">
        <v>27</v>
      </c>
    </row>
    <row r="14" spans="2:5" x14ac:dyDescent="0.25">
      <c r="B14" s="31">
        <v>9</v>
      </c>
      <c r="C14" s="34"/>
      <c r="D14" s="36">
        <f>'9º Período Arq.N'!E7</f>
        <v>2624.9</v>
      </c>
      <c r="E14" s="33">
        <f>SUM(C14:D14)</f>
        <v>2624.9</v>
      </c>
    </row>
    <row r="15" spans="2:5" x14ac:dyDescent="0.25">
      <c r="B15" s="31">
        <v>10</v>
      </c>
      <c r="C15" s="34"/>
      <c r="D15" s="36">
        <f>'10º Período Arq.N'!E8</f>
        <v>1872.88</v>
      </c>
      <c r="E15" s="33">
        <f>SUM(C15:D15)</f>
        <v>1872.88</v>
      </c>
    </row>
    <row r="16" spans="2:5" ht="15.75" x14ac:dyDescent="0.25">
      <c r="B16" s="34" t="s">
        <v>2</v>
      </c>
      <c r="C16" s="34" t="e">
        <f>#REF!+C14+C15</f>
        <v>#REF!</v>
      </c>
      <c r="D16" s="44">
        <f>SUM(D14:D15)</f>
        <v>4497.7800000000007</v>
      </c>
      <c r="E16" s="35">
        <f>SUM(E14:E15)</f>
        <v>4497.7800000000007</v>
      </c>
    </row>
    <row r="18" spans="2:5" x14ac:dyDescent="0.25">
      <c r="B18" s="30" t="s">
        <v>28</v>
      </c>
    </row>
    <row r="19" spans="2:5" x14ac:dyDescent="0.25">
      <c r="B19" s="31">
        <v>1</v>
      </c>
      <c r="C19" s="32">
        <f>'1º Período Dir.D'!E20</f>
        <v>8741.1899999999987</v>
      </c>
      <c r="D19" s="32">
        <f>'1º Período Dir.N'!E18</f>
        <v>10896.23</v>
      </c>
      <c r="E19" s="33">
        <f>SUM(C19:D19)</f>
        <v>19637.419999999998</v>
      </c>
    </row>
    <row r="20" spans="2:5" x14ac:dyDescent="0.25">
      <c r="B20" s="31">
        <v>3</v>
      </c>
      <c r="C20" s="32">
        <f>'3º Período Dir.D'!E13</f>
        <v>4739.75</v>
      </c>
      <c r="D20" s="32">
        <f>'3º Período Dir.N'!E11</f>
        <v>5173.380000000001</v>
      </c>
      <c r="E20" s="33">
        <f t="shared" ref="E20:E23" si="2">SUM(C20:D20)</f>
        <v>9913.130000000001</v>
      </c>
    </row>
    <row r="21" spans="2:5" x14ac:dyDescent="0.25">
      <c r="B21" s="31">
        <v>5</v>
      </c>
      <c r="C21" s="32">
        <f>'5º Período Dir.D'!E17</f>
        <v>7107.1600000000008</v>
      </c>
      <c r="D21" s="32">
        <f>'5º Período Dir.N'!E14</f>
        <v>6647.6</v>
      </c>
      <c r="E21" s="33">
        <f t="shared" si="2"/>
        <v>13754.760000000002</v>
      </c>
    </row>
    <row r="22" spans="2:5" x14ac:dyDescent="0.25">
      <c r="B22" s="31">
        <v>7</v>
      </c>
      <c r="C22" s="32">
        <f>'7º Período Dir.D'!E9</f>
        <v>2359.67</v>
      </c>
      <c r="D22" s="32">
        <f>'7º Período Dir.N'!E22</f>
        <v>14484.619999999997</v>
      </c>
      <c r="E22" s="33">
        <f t="shared" si="2"/>
        <v>16844.289999999997</v>
      </c>
    </row>
    <row r="23" spans="2:5" x14ac:dyDescent="0.25">
      <c r="B23" s="31">
        <v>5</v>
      </c>
      <c r="C23" s="32"/>
      <c r="D23" s="32">
        <f>'9º Período Dir.N'!E11</f>
        <v>4721.4400000000005</v>
      </c>
      <c r="E23" s="33">
        <f t="shared" si="2"/>
        <v>4721.4400000000005</v>
      </c>
    </row>
    <row r="24" spans="2:5" ht="15.75" x14ac:dyDescent="0.25">
      <c r="B24" s="34" t="s">
        <v>2</v>
      </c>
      <c r="C24" s="33">
        <f>SUM(C19:C22)</f>
        <v>22947.769999999997</v>
      </c>
      <c r="D24" s="33">
        <f t="shared" ref="D24:E24" si="3">SUM(D19:D23)</f>
        <v>41923.269999999997</v>
      </c>
      <c r="E24" s="35">
        <f t="shared" si="3"/>
        <v>64871.039999999994</v>
      </c>
    </row>
    <row r="26" spans="2:5" x14ac:dyDescent="0.25">
      <c r="B26" s="30" t="s">
        <v>29</v>
      </c>
    </row>
    <row r="27" spans="2:5" x14ac:dyDescent="0.25">
      <c r="B27" s="31">
        <v>1</v>
      </c>
      <c r="C27" s="38"/>
      <c r="D27" s="45">
        <f>'1º Período Agro'!E21</f>
        <v>15443.319999999996</v>
      </c>
      <c r="E27" s="37">
        <f>SUM(C27:D27)</f>
        <v>15443.319999999996</v>
      </c>
    </row>
    <row r="28" spans="2:5" x14ac:dyDescent="0.25">
      <c r="B28" s="31">
        <v>3</v>
      </c>
      <c r="C28" s="38"/>
      <c r="D28" s="45">
        <f>'3º Período Agro'!E23</f>
        <v>17874.199999999997</v>
      </c>
      <c r="E28" s="37">
        <f>SUM(C28:D28)</f>
        <v>17874.199999999997</v>
      </c>
    </row>
    <row r="29" spans="2:5" x14ac:dyDescent="0.25">
      <c r="B29" s="31">
        <v>5</v>
      </c>
      <c r="C29" s="38"/>
      <c r="D29" s="45">
        <f>'5º Período Agro'!E15</f>
        <v>9222.0399999999991</v>
      </c>
      <c r="E29" s="37">
        <f>SUM(C29:D29)</f>
        <v>9222.0399999999991</v>
      </c>
    </row>
    <row r="30" spans="2:5" x14ac:dyDescent="0.25">
      <c r="B30" s="31">
        <v>7</v>
      </c>
      <c r="C30" s="38"/>
      <c r="D30" s="45">
        <f>'7º Período Agro'!E20</f>
        <v>12620.439999999999</v>
      </c>
      <c r="E30" s="37">
        <f>SUM(C30:D30)</f>
        <v>12620.439999999999</v>
      </c>
    </row>
    <row r="31" spans="2:5" x14ac:dyDescent="0.25">
      <c r="B31" s="31">
        <v>9</v>
      </c>
      <c r="C31" s="38"/>
      <c r="D31" s="45">
        <f>'9º Período Agro'!E17</f>
        <v>10351.500000000002</v>
      </c>
      <c r="E31" s="37">
        <f>SUM(C31:D31)</f>
        <v>10351.500000000002</v>
      </c>
    </row>
    <row r="32" spans="2:5" ht="15.75" x14ac:dyDescent="0.25">
      <c r="B32" s="34" t="s">
        <v>2</v>
      </c>
      <c r="C32" s="37">
        <f>C27+C28+C29+C30+C31</f>
        <v>0</v>
      </c>
      <c r="D32" s="44">
        <f>SUM(D27:D31)</f>
        <v>65511.499999999985</v>
      </c>
      <c r="E32" s="39">
        <f>SUM(E27:E31)</f>
        <v>65511.499999999985</v>
      </c>
    </row>
    <row r="34" spans="2:5" ht="15.75" x14ac:dyDescent="0.25">
      <c r="B34" s="40" t="s">
        <v>2</v>
      </c>
      <c r="C34" s="41" t="e">
        <f>C11+C16+#REF!+C24+C32</f>
        <v>#REF!</v>
      </c>
      <c r="D34" s="41" t="e">
        <f>D11+D16+#REF!+D24+D32</f>
        <v>#REF!</v>
      </c>
      <c r="E34" s="42" t="e">
        <f>SUM(C34:D34)</f>
        <v>#REF!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15"/>
  <sheetViews>
    <sheetView workbookViewId="0">
      <selection activeCell="E9" sqref="E9"/>
    </sheetView>
  </sheetViews>
  <sheetFormatPr defaultRowHeight="15" x14ac:dyDescent="0.25"/>
  <cols>
    <col min="1" max="1" width="5.5703125" customWidth="1"/>
    <col min="2" max="2" width="42.5703125" customWidth="1"/>
    <col min="3" max="3" width="38.5703125" customWidth="1"/>
    <col min="4" max="4" width="18" customWidth="1"/>
    <col min="5" max="5" width="30.140625" customWidth="1"/>
  </cols>
  <sheetData>
    <row r="2" spans="1:6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1:6" x14ac:dyDescent="0.25">
      <c r="A3" s="6">
        <v>1</v>
      </c>
      <c r="B3" s="13" t="s">
        <v>284</v>
      </c>
      <c r="C3" s="14" t="s">
        <v>182</v>
      </c>
      <c r="D3" s="46">
        <v>487.32</v>
      </c>
      <c r="E3" s="46">
        <v>192.96</v>
      </c>
    </row>
    <row r="4" spans="1:6" x14ac:dyDescent="0.25">
      <c r="A4" s="6">
        <v>2</v>
      </c>
      <c r="B4" s="13" t="s">
        <v>283</v>
      </c>
      <c r="C4" s="6" t="s">
        <v>215</v>
      </c>
      <c r="D4" s="15">
        <v>0.3</v>
      </c>
      <c r="E4" s="12">
        <v>476.2</v>
      </c>
      <c r="F4" s="22"/>
    </row>
    <row r="5" spans="1:6" x14ac:dyDescent="0.25">
      <c r="A5" s="6">
        <v>3</v>
      </c>
      <c r="B5" s="13" t="s">
        <v>285</v>
      </c>
      <c r="C5" s="14" t="s">
        <v>9</v>
      </c>
      <c r="D5" s="15">
        <v>0.3</v>
      </c>
      <c r="E5" s="12">
        <v>476.2</v>
      </c>
      <c r="F5" s="22"/>
    </row>
    <row r="6" spans="1:6" x14ac:dyDescent="0.25">
      <c r="A6" s="6">
        <v>4</v>
      </c>
      <c r="B6" s="13" t="s">
        <v>286</v>
      </c>
      <c r="C6" s="14" t="s">
        <v>74</v>
      </c>
      <c r="D6" s="15">
        <v>0.25</v>
      </c>
      <c r="E6" s="16">
        <v>510.21</v>
      </c>
      <c r="F6" s="22"/>
    </row>
    <row r="7" spans="1:6" x14ac:dyDescent="0.25">
      <c r="A7" s="6">
        <v>5</v>
      </c>
      <c r="B7" s="68" t="s">
        <v>287</v>
      </c>
      <c r="C7" s="69" t="s">
        <v>32</v>
      </c>
      <c r="D7" s="70">
        <v>0.1</v>
      </c>
      <c r="E7" s="67">
        <v>612.26</v>
      </c>
      <c r="F7" s="10"/>
    </row>
    <row r="8" spans="1:6" x14ac:dyDescent="0.25">
      <c r="A8" s="98">
        <v>6</v>
      </c>
      <c r="B8" s="99" t="s">
        <v>291</v>
      </c>
      <c r="C8" s="69" t="s">
        <v>282</v>
      </c>
      <c r="D8" s="70">
        <v>0.1</v>
      </c>
      <c r="E8" s="67">
        <v>91.84</v>
      </c>
      <c r="F8" s="10"/>
    </row>
    <row r="9" spans="1:6" x14ac:dyDescent="0.25">
      <c r="B9" s="3" t="s">
        <v>2</v>
      </c>
      <c r="C9" s="3"/>
      <c r="D9" s="3"/>
      <c r="E9" s="4">
        <f>SUM(E3:E8)</f>
        <v>2359.67</v>
      </c>
    </row>
    <row r="11" spans="1:6" x14ac:dyDescent="0.25">
      <c r="B11" s="47" t="s">
        <v>350</v>
      </c>
    </row>
    <row r="13" spans="1:6" x14ac:dyDescent="0.25">
      <c r="B13" s="105" t="s">
        <v>292</v>
      </c>
    </row>
    <row r="15" spans="1:6" x14ac:dyDescent="0.25">
      <c r="A15" s="10"/>
      <c r="B15" s="10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27"/>
  <sheetViews>
    <sheetView workbookViewId="0">
      <selection activeCell="E22" sqref="E22"/>
    </sheetView>
  </sheetViews>
  <sheetFormatPr defaultRowHeight="15" x14ac:dyDescent="0.25"/>
  <cols>
    <col min="1" max="1" width="5.85546875" customWidth="1"/>
    <col min="2" max="2" width="44" customWidth="1"/>
    <col min="3" max="3" width="37.28515625" customWidth="1"/>
    <col min="4" max="4" width="17.85546875" customWidth="1"/>
    <col min="5" max="5" width="27.7109375" customWidth="1"/>
  </cols>
  <sheetData>
    <row r="2" spans="1:6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1:6" x14ac:dyDescent="0.25">
      <c r="A3" s="6">
        <v>1</v>
      </c>
      <c r="B3" s="1" t="s">
        <v>293</v>
      </c>
      <c r="C3" s="6" t="s">
        <v>13</v>
      </c>
      <c r="D3" s="7">
        <v>0.3</v>
      </c>
      <c r="E3" s="12">
        <v>701.33</v>
      </c>
    </row>
    <row r="4" spans="1:6" x14ac:dyDescent="0.25">
      <c r="A4" s="6">
        <v>2</v>
      </c>
      <c r="B4" s="1" t="s">
        <v>294</v>
      </c>
      <c r="C4" s="6" t="s">
        <v>32</v>
      </c>
      <c r="D4" s="7">
        <v>0.1</v>
      </c>
      <c r="E4" s="12">
        <v>901.71</v>
      </c>
    </row>
    <row r="5" spans="1:6" x14ac:dyDescent="0.25">
      <c r="A5" s="6">
        <v>3</v>
      </c>
      <c r="B5" s="1" t="s">
        <v>295</v>
      </c>
      <c r="C5" s="6" t="s">
        <v>9</v>
      </c>
      <c r="D5" s="7">
        <v>0.25</v>
      </c>
      <c r="E5" s="12">
        <v>751.42</v>
      </c>
    </row>
    <row r="6" spans="1:6" x14ac:dyDescent="0.25">
      <c r="A6" s="6">
        <v>4</v>
      </c>
      <c r="B6" s="5" t="s">
        <v>296</v>
      </c>
      <c r="C6" s="8" t="s">
        <v>311</v>
      </c>
      <c r="D6" s="7">
        <v>0.25</v>
      </c>
      <c r="E6" s="12">
        <v>751.42</v>
      </c>
    </row>
    <row r="7" spans="1:6" x14ac:dyDescent="0.25">
      <c r="A7" s="6">
        <v>5</v>
      </c>
      <c r="B7" s="5" t="s">
        <v>297</v>
      </c>
      <c r="C7" s="8" t="s">
        <v>6</v>
      </c>
      <c r="D7" s="9">
        <v>0.1</v>
      </c>
      <c r="E7" s="12">
        <v>901.71</v>
      </c>
    </row>
    <row r="8" spans="1:6" x14ac:dyDescent="0.25">
      <c r="A8" s="6">
        <v>6</v>
      </c>
      <c r="B8" s="5" t="s">
        <v>298</v>
      </c>
      <c r="C8" s="8" t="s">
        <v>9</v>
      </c>
      <c r="D8" s="9">
        <v>0.15</v>
      </c>
      <c r="E8" s="12">
        <v>851.61</v>
      </c>
    </row>
    <row r="9" spans="1:6" x14ac:dyDescent="0.25">
      <c r="A9" s="6">
        <v>7</v>
      </c>
      <c r="B9" s="5" t="s">
        <v>299</v>
      </c>
      <c r="C9" s="6" t="s">
        <v>215</v>
      </c>
      <c r="D9" s="7">
        <v>0.3</v>
      </c>
      <c r="E9" s="12">
        <v>701.33</v>
      </c>
    </row>
    <row r="10" spans="1:6" x14ac:dyDescent="0.25">
      <c r="A10" s="6">
        <v>8</v>
      </c>
      <c r="B10" s="5" t="s">
        <v>300</v>
      </c>
      <c r="C10" s="14" t="s">
        <v>182</v>
      </c>
      <c r="D10" s="46">
        <v>487.32</v>
      </c>
      <c r="E10" s="12">
        <v>514.57000000000005</v>
      </c>
    </row>
    <row r="11" spans="1:6" x14ac:dyDescent="0.25">
      <c r="A11" s="6">
        <v>9</v>
      </c>
      <c r="B11" s="5" t="s">
        <v>301</v>
      </c>
      <c r="C11" s="8" t="s">
        <v>32</v>
      </c>
      <c r="D11" s="9">
        <v>0.1</v>
      </c>
      <c r="E11" s="12">
        <v>901.71</v>
      </c>
    </row>
    <row r="12" spans="1:6" x14ac:dyDescent="0.25">
      <c r="A12" s="6">
        <v>10</v>
      </c>
      <c r="B12" s="5" t="s">
        <v>302</v>
      </c>
      <c r="C12" s="8" t="s">
        <v>9</v>
      </c>
      <c r="D12" s="9">
        <v>0.3</v>
      </c>
      <c r="E12" s="12">
        <v>701.33</v>
      </c>
    </row>
    <row r="13" spans="1:6" x14ac:dyDescent="0.25">
      <c r="A13" s="6">
        <v>11</v>
      </c>
      <c r="B13" s="5" t="s">
        <v>303</v>
      </c>
      <c r="C13" s="14" t="s">
        <v>182</v>
      </c>
      <c r="D13" s="46">
        <v>487.32</v>
      </c>
      <c r="E13" s="12">
        <v>514.57000000000005</v>
      </c>
      <c r="F13" s="10"/>
    </row>
    <row r="14" spans="1:6" x14ac:dyDescent="0.25">
      <c r="A14" s="6">
        <v>12</v>
      </c>
      <c r="B14" s="20" t="s">
        <v>304</v>
      </c>
      <c r="C14" s="8" t="s">
        <v>16</v>
      </c>
      <c r="D14" s="7">
        <v>0.2</v>
      </c>
      <c r="E14" s="12">
        <v>801.52</v>
      </c>
    </row>
    <row r="15" spans="1:6" x14ac:dyDescent="0.25">
      <c r="A15" s="6">
        <v>13</v>
      </c>
      <c r="B15" s="5" t="s">
        <v>305</v>
      </c>
      <c r="C15" s="8" t="s">
        <v>9</v>
      </c>
      <c r="D15" s="9">
        <v>0.35</v>
      </c>
      <c r="E15" s="12">
        <v>651.23</v>
      </c>
    </row>
    <row r="16" spans="1:6" x14ac:dyDescent="0.25">
      <c r="A16" s="6">
        <v>14</v>
      </c>
      <c r="B16" s="13" t="s">
        <v>306</v>
      </c>
      <c r="C16" s="14" t="s">
        <v>9</v>
      </c>
      <c r="D16" s="15">
        <v>0.25</v>
      </c>
      <c r="E16" s="12">
        <v>751.42</v>
      </c>
    </row>
    <row r="17" spans="1:7" x14ac:dyDescent="0.25">
      <c r="A17" s="6">
        <v>15</v>
      </c>
      <c r="B17" s="13" t="s">
        <v>307</v>
      </c>
      <c r="C17" s="14" t="s">
        <v>9</v>
      </c>
      <c r="D17" s="15">
        <v>0.35</v>
      </c>
      <c r="E17" s="12">
        <v>651.23</v>
      </c>
    </row>
    <row r="18" spans="1:7" x14ac:dyDescent="0.25">
      <c r="A18" s="6">
        <v>16</v>
      </c>
      <c r="B18" s="13" t="s">
        <v>308</v>
      </c>
      <c r="C18" s="14" t="s">
        <v>9</v>
      </c>
      <c r="D18" s="15">
        <v>0.25</v>
      </c>
      <c r="E18" s="12">
        <v>751.42</v>
      </c>
    </row>
    <row r="19" spans="1:7" x14ac:dyDescent="0.25">
      <c r="A19" s="6">
        <v>17</v>
      </c>
      <c r="B19" s="13" t="s">
        <v>309</v>
      </c>
      <c r="C19" s="14" t="s">
        <v>250</v>
      </c>
      <c r="D19" s="15">
        <v>0.1</v>
      </c>
      <c r="E19" s="16">
        <v>1082.05</v>
      </c>
      <c r="F19" s="10"/>
      <c r="G19" s="10"/>
    </row>
    <row r="20" spans="1:7" x14ac:dyDescent="0.25">
      <c r="A20" s="6">
        <v>18</v>
      </c>
      <c r="B20" s="13" t="s">
        <v>310</v>
      </c>
      <c r="C20" s="14" t="s">
        <v>11</v>
      </c>
      <c r="D20" s="15">
        <v>0.1</v>
      </c>
      <c r="E20" s="12">
        <v>901.71</v>
      </c>
    </row>
    <row r="21" spans="1:7" x14ac:dyDescent="0.25">
      <c r="A21" s="6">
        <v>19</v>
      </c>
      <c r="B21" s="99" t="s">
        <v>340</v>
      </c>
      <c r="C21" s="14" t="s">
        <v>9</v>
      </c>
      <c r="D21" s="7">
        <v>0.3</v>
      </c>
      <c r="E21" s="12">
        <v>701.33</v>
      </c>
    </row>
    <row r="22" spans="1:7" x14ac:dyDescent="0.25">
      <c r="B22" s="3" t="s">
        <v>2</v>
      </c>
      <c r="C22" s="3"/>
      <c r="D22" s="3"/>
      <c r="E22" s="4">
        <f>SUM(E3:E21)</f>
        <v>14484.619999999997</v>
      </c>
    </row>
    <row r="24" spans="1:7" x14ac:dyDescent="0.25">
      <c r="B24" s="47"/>
      <c r="C24" s="87"/>
    </row>
    <row r="25" spans="1:7" x14ac:dyDescent="0.25">
      <c r="C25" s="87"/>
    </row>
    <row r="26" spans="1:7" x14ac:dyDescent="0.25">
      <c r="B26" s="87"/>
      <c r="C26" s="87"/>
    </row>
    <row r="27" spans="1:7" x14ac:dyDescent="0.25">
      <c r="B27" s="87"/>
      <c r="C27" s="87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20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42.42578125" customWidth="1"/>
    <col min="3" max="3" width="38.5703125" customWidth="1"/>
    <col min="4" max="4" width="22.5703125" customWidth="1"/>
    <col min="5" max="5" width="28.85546875" customWidth="1"/>
  </cols>
  <sheetData>
    <row r="2" spans="1:13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1:13" x14ac:dyDescent="0.25">
      <c r="A3" s="31">
        <v>1</v>
      </c>
      <c r="B3" s="17" t="s">
        <v>343</v>
      </c>
      <c r="C3" s="18" t="s">
        <v>16</v>
      </c>
      <c r="D3" s="19">
        <v>0.2</v>
      </c>
      <c r="E3" s="16">
        <v>801.52</v>
      </c>
    </row>
    <row r="4" spans="1:13" x14ac:dyDescent="0.25">
      <c r="A4" s="31">
        <v>2</v>
      </c>
      <c r="B4" s="1" t="s">
        <v>342</v>
      </c>
      <c r="C4" s="6" t="s">
        <v>32</v>
      </c>
      <c r="D4" s="7">
        <v>0.1</v>
      </c>
      <c r="E4" s="12">
        <v>901.71</v>
      </c>
    </row>
    <row r="5" spans="1:13" x14ac:dyDescent="0.25">
      <c r="A5" s="31">
        <v>3</v>
      </c>
      <c r="B5" s="5" t="s">
        <v>341</v>
      </c>
      <c r="C5" s="8" t="s">
        <v>9</v>
      </c>
      <c r="D5" s="9">
        <v>1</v>
      </c>
      <c r="E5" s="12">
        <v>0</v>
      </c>
    </row>
    <row r="6" spans="1:13" x14ac:dyDescent="0.25">
      <c r="A6" s="31">
        <v>4</v>
      </c>
      <c r="B6" s="5" t="s">
        <v>344</v>
      </c>
      <c r="C6" s="8" t="s">
        <v>9</v>
      </c>
      <c r="D6" s="9">
        <v>0.25</v>
      </c>
      <c r="E6" s="12">
        <v>751.42</v>
      </c>
    </row>
    <row r="7" spans="1:13" x14ac:dyDescent="0.25">
      <c r="A7" s="31">
        <v>5</v>
      </c>
      <c r="B7" s="13" t="s">
        <v>345</v>
      </c>
      <c r="C7" s="6" t="s">
        <v>215</v>
      </c>
      <c r="D7" s="15">
        <v>0.3</v>
      </c>
      <c r="E7" s="16">
        <v>701.33</v>
      </c>
    </row>
    <row r="8" spans="1:13" x14ac:dyDescent="0.25">
      <c r="A8" s="31">
        <v>6</v>
      </c>
      <c r="B8" s="5" t="s">
        <v>346</v>
      </c>
      <c r="C8" s="6" t="s">
        <v>74</v>
      </c>
      <c r="D8" s="7">
        <v>0.25</v>
      </c>
      <c r="E8" s="12">
        <v>751.42</v>
      </c>
    </row>
    <row r="9" spans="1:13" x14ac:dyDescent="0.25">
      <c r="A9" s="31">
        <v>7</v>
      </c>
      <c r="B9" s="13" t="s">
        <v>347</v>
      </c>
      <c r="C9" s="6" t="s">
        <v>215</v>
      </c>
      <c r="D9" s="15">
        <v>0.3</v>
      </c>
      <c r="E9" s="16">
        <v>701.33</v>
      </c>
      <c r="F9" s="10"/>
    </row>
    <row r="10" spans="1:13" x14ac:dyDescent="0.25">
      <c r="A10" s="31">
        <v>8</v>
      </c>
      <c r="B10" s="99" t="s">
        <v>352</v>
      </c>
      <c r="C10" s="6" t="s">
        <v>353</v>
      </c>
      <c r="D10" s="15">
        <v>0.25</v>
      </c>
      <c r="E10" s="16">
        <v>112.71</v>
      </c>
      <c r="F10" s="10"/>
    </row>
    <row r="11" spans="1:13" x14ac:dyDescent="0.25">
      <c r="B11" s="3" t="s">
        <v>2</v>
      </c>
      <c r="C11" s="3"/>
      <c r="D11" s="3"/>
      <c r="E11" s="4">
        <f xml:space="preserve"> SUM(E3:E10)</f>
        <v>4721.4400000000005</v>
      </c>
    </row>
    <row r="13" spans="1:13" x14ac:dyDescent="0.25">
      <c r="B13" s="47" t="s">
        <v>348</v>
      </c>
    </row>
    <row r="15" spans="1:13" x14ac:dyDescent="0.25">
      <c r="B15" s="107" t="s">
        <v>351</v>
      </c>
      <c r="C15" s="108" t="s">
        <v>349</v>
      </c>
      <c r="D15" s="109">
        <v>0.1</v>
      </c>
      <c r="E15" s="110">
        <v>1352.56</v>
      </c>
      <c r="F15" s="104" t="s">
        <v>354</v>
      </c>
      <c r="G15" s="106"/>
      <c r="H15" s="106"/>
      <c r="I15" s="106"/>
      <c r="J15" s="106"/>
      <c r="K15" s="106"/>
      <c r="L15" s="106"/>
      <c r="M15" s="106"/>
    </row>
    <row r="17" spans="2:3" x14ac:dyDescent="0.25">
      <c r="C17" t="s">
        <v>133</v>
      </c>
    </row>
    <row r="20" spans="2:3" x14ac:dyDescent="0.25">
      <c r="B20" s="105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2"/>
  <sheetViews>
    <sheetView topLeftCell="B1" workbookViewId="0">
      <selection activeCell="E15" sqref="E15"/>
    </sheetView>
  </sheetViews>
  <sheetFormatPr defaultRowHeight="15" x14ac:dyDescent="0.25"/>
  <cols>
    <col min="1" max="1" width="12.85546875" customWidth="1"/>
    <col min="2" max="2" width="44.5703125" customWidth="1"/>
    <col min="3" max="3" width="37.85546875" customWidth="1"/>
    <col min="4" max="4" width="20.5703125" customWidth="1"/>
    <col min="5" max="5" width="28" customWidth="1"/>
  </cols>
  <sheetData>
    <row r="2" spans="2:7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2:7" x14ac:dyDescent="0.25">
      <c r="B3" s="17" t="s">
        <v>17</v>
      </c>
      <c r="C3" s="6" t="s">
        <v>8</v>
      </c>
      <c r="D3" s="7">
        <v>0.3</v>
      </c>
      <c r="E3" s="12">
        <v>725.33</v>
      </c>
    </row>
    <row r="4" spans="2:7" x14ac:dyDescent="0.25">
      <c r="B4" s="17" t="s">
        <v>18</v>
      </c>
      <c r="C4" s="6" t="s">
        <v>38</v>
      </c>
      <c r="D4" s="7">
        <v>0.35</v>
      </c>
      <c r="E4" s="12">
        <v>673.52</v>
      </c>
      <c r="F4" s="10" t="s">
        <v>313</v>
      </c>
      <c r="G4" s="10"/>
    </row>
    <row r="5" spans="2:7" x14ac:dyDescent="0.25">
      <c r="B5" s="17" t="s">
        <v>19</v>
      </c>
      <c r="C5" s="6" t="s">
        <v>8</v>
      </c>
      <c r="D5" s="7">
        <v>0.3</v>
      </c>
      <c r="E5" s="12">
        <v>725.33</v>
      </c>
    </row>
    <row r="6" spans="2:7" x14ac:dyDescent="0.25">
      <c r="B6" s="17" t="s">
        <v>20</v>
      </c>
      <c r="C6" s="6" t="s">
        <v>6</v>
      </c>
      <c r="D6" s="7">
        <v>0.1</v>
      </c>
      <c r="E6" s="88">
        <v>932.56</v>
      </c>
    </row>
    <row r="7" spans="2:7" x14ac:dyDescent="0.25">
      <c r="B7" s="13" t="s">
        <v>21</v>
      </c>
      <c r="C7" s="14" t="s">
        <v>30</v>
      </c>
      <c r="D7" s="15">
        <v>0.3</v>
      </c>
      <c r="E7" s="12">
        <v>725.33</v>
      </c>
    </row>
    <row r="8" spans="2:7" x14ac:dyDescent="0.25">
      <c r="B8" s="48" t="s">
        <v>22</v>
      </c>
      <c r="C8" s="14" t="s">
        <v>38</v>
      </c>
      <c r="D8" s="15">
        <v>0.25</v>
      </c>
      <c r="E8" s="12">
        <v>777.14</v>
      </c>
    </row>
    <row r="9" spans="2:7" x14ac:dyDescent="0.25">
      <c r="B9" s="5" t="s">
        <v>79</v>
      </c>
      <c r="C9" s="8" t="s">
        <v>8</v>
      </c>
      <c r="D9" s="9">
        <v>0.3</v>
      </c>
      <c r="E9" s="12">
        <v>725.33</v>
      </c>
    </row>
    <row r="10" spans="2:7" x14ac:dyDescent="0.25">
      <c r="B10" s="5" t="s">
        <v>80</v>
      </c>
      <c r="C10" s="14" t="s">
        <v>30</v>
      </c>
      <c r="D10" s="15">
        <v>0.3</v>
      </c>
      <c r="E10" s="12">
        <v>725.33</v>
      </c>
    </row>
    <row r="11" spans="2:7" x14ac:dyDescent="0.25">
      <c r="B11" s="5" t="s">
        <v>81</v>
      </c>
      <c r="C11" s="8" t="s">
        <v>36</v>
      </c>
      <c r="D11" s="9">
        <v>0.3</v>
      </c>
      <c r="E11" s="12">
        <v>725.33</v>
      </c>
    </row>
    <row r="12" spans="2:7" x14ac:dyDescent="0.25">
      <c r="B12" s="5" t="s">
        <v>170</v>
      </c>
      <c r="C12" s="8" t="s">
        <v>181</v>
      </c>
      <c r="D12" s="9">
        <v>0.3</v>
      </c>
      <c r="E12" s="12">
        <v>725.33</v>
      </c>
    </row>
    <row r="13" spans="2:7" x14ac:dyDescent="0.25">
      <c r="B13" s="5" t="s">
        <v>171</v>
      </c>
      <c r="C13" s="14" t="s">
        <v>180</v>
      </c>
      <c r="D13" s="15">
        <v>0.25</v>
      </c>
      <c r="E13" s="12">
        <v>1036.18</v>
      </c>
    </row>
    <row r="14" spans="2:7" x14ac:dyDescent="0.25">
      <c r="B14" s="13" t="s">
        <v>172</v>
      </c>
      <c r="C14" s="14" t="s">
        <v>30</v>
      </c>
      <c r="D14" s="15">
        <v>0.3</v>
      </c>
      <c r="E14" s="12">
        <v>725.33</v>
      </c>
    </row>
    <row r="15" spans="2:7" x14ac:dyDescent="0.25">
      <c r="B15" s="3" t="s">
        <v>2</v>
      </c>
      <c r="C15" s="3"/>
      <c r="D15" s="3"/>
      <c r="E15" s="4">
        <f>SUM(E3:E14)</f>
        <v>9222.0399999999991</v>
      </c>
    </row>
    <row r="17" spans="1:2" x14ac:dyDescent="0.25">
      <c r="A17" s="10"/>
      <c r="B17" s="10" t="s">
        <v>130</v>
      </c>
    </row>
    <row r="19" spans="1:2" x14ac:dyDescent="0.25">
      <c r="B19" s="5" t="s">
        <v>76</v>
      </c>
    </row>
    <row r="20" spans="1:2" x14ac:dyDescent="0.25">
      <c r="B20" s="5" t="s">
        <v>77</v>
      </c>
    </row>
    <row r="21" spans="1:2" x14ac:dyDescent="0.25">
      <c r="B21" s="5" t="s">
        <v>78</v>
      </c>
    </row>
    <row r="22" spans="1:2" x14ac:dyDescent="0.25">
      <c r="B22" s="5" t="s">
        <v>128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33"/>
  <sheetViews>
    <sheetView topLeftCell="A7" workbookViewId="0">
      <selection activeCell="E20" sqref="E20"/>
    </sheetView>
  </sheetViews>
  <sheetFormatPr defaultRowHeight="15" x14ac:dyDescent="0.25"/>
  <cols>
    <col min="2" max="2" width="50.140625" customWidth="1"/>
    <col min="3" max="3" width="35.140625" customWidth="1"/>
    <col min="4" max="4" width="18.140625" customWidth="1"/>
    <col min="5" max="5" width="23" customWidth="1"/>
  </cols>
  <sheetData>
    <row r="2" spans="2:7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2:7" x14ac:dyDescent="0.25">
      <c r="B3" s="71" t="s">
        <v>3</v>
      </c>
      <c r="C3" s="75" t="s">
        <v>6</v>
      </c>
      <c r="D3" s="76">
        <v>0.25</v>
      </c>
      <c r="E3" s="12"/>
      <c r="F3" s="10" t="s">
        <v>331</v>
      </c>
    </row>
    <row r="4" spans="2:7" x14ac:dyDescent="0.25">
      <c r="B4" s="49" t="s">
        <v>35</v>
      </c>
      <c r="C4" s="8" t="s">
        <v>30</v>
      </c>
      <c r="D4" s="11">
        <v>0.3</v>
      </c>
      <c r="E4" s="12">
        <v>725.33</v>
      </c>
    </row>
    <row r="5" spans="2:7" x14ac:dyDescent="0.25">
      <c r="B5" s="49" t="s">
        <v>173</v>
      </c>
      <c r="C5" s="8" t="s">
        <v>182</v>
      </c>
      <c r="D5" s="79">
        <v>487.32</v>
      </c>
      <c r="E5" s="12">
        <v>548.86</v>
      </c>
    </row>
    <row r="6" spans="2:7" x14ac:dyDescent="0.25">
      <c r="B6" s="48" t="s">
        <v>82</v>
      </c>
      <c r="C6" s="8" t="s">
        <v>8</v>
      </c>
      <c r="D6" s="9">
        <v>0.3</v>
      </c>
      <c r="E6" s="12">
        <v>725.33</v>
      </c>
    </row>
    <row r="7" spans="2:7" x14ac:dyDescent="0.25">
      <c r="B7" s="48" t="s">
        <v>83</v>
      </c>
      <c r="C7" s="8" t="s">
        <v>36</v>
      </c>
      <c r="D7" s="9">
        <v>0.25</v>
      </c>
      <c r="E7" s="12">
        <v>777.14</v>
      </c>
    </row>
    <row r="8" spans="2:7" x14ac:dyDescent="0.25">
      <c r="B8" s="5" t="s">
        <v>84</v>
      </c>
      <c r="C8" s="14" t="s">
        <v>6</v>
      </c>
      <c r="D8" s="15">
        <v>0.1</v>
      </c>
      <c r="E8" s="16">
        <v>932.57</v>
      </c>
    </row>
    <row r="9" spans="2:7" x14ac:dyDescent="0.25">
      <c r="B9" s="5" t="s">
        <v>85</v>
      </c>
      <c r="C9" s="8" t="s">
        <v>36</v>
      </c>
      <c r="D9" s="9">
        <v>0.2</v>
      </c>
      <c r="E9" s="12">
        <v>828.95</v>
      </c>
    </row>
    <row r="10" spans="2:7" x14ac:dyDescent="0.25">
      <c r="B10" s="5" t="s">
        <v>86</v>
      </c>
      <c r="C10" s="8" t="s">
        <v>36</v>
      </c>
      <c r="D10" s="15">
        <v>0.3</v>
      </c>
      <c r="E10" s="12">
        <v>725.33</v>
      </c>
    </row>
    <row r="11" spans="2:7" x14ac:dyDescent="0.25">
      <c r="B11" s="5" t="s">
        <v>87</v>
      </c>
      <c r="C11" s="8" t="s">
        <v>6</v>
      </c>
      <c r="D11" s="9">
        <v>0.1</v>
      </c>
      <c r="E11" s="16">
        <v>932.57</v>
      </c>
      <c r="F11" s="10" t="s">
        <v>313</v>
      </c>
      <c r="G11" s="10"/>
    </row>
    <row r="12" spans="2:7" x14ac:dyDescent="0.25">
      <c r="B12" s="5" t="s">
        <v>88</v>
      </c>
      <c r="C12" s="8" t="s">
        <v>6</v>
      </c>
      <c r="D12" s="9">
        <v>0.1</v>
      </c>
      <c r="E12" s="88">
        <v>932.57</v>
      </c>
    </row>
    <row r="13" spans="2:7" x14ac:dyDescent="0.25">
      <c r="B13" s="5" t="s">
        <v>89</v>
      </c>
      <c r="C13" s="51" t="s">
        <v>41</v>
      </c>
      <c r="D13" s="24">
        <v>0.3</v>
      </c>
      <c r="E13" s="12">
        <v>725.33</v>
      </c>
    </row>
    <row r="14" spans="2:7" x14ac:dyDescent="0.25">
      <c r="B14" s="5" t="s">
        <v>90</v>
      </c>
      <c r="C14" s="8" t="s">
        <v>8</v>
      </c>
      <c r="D14" s="24">
        <v>0.3</v>
      </c>
      <c r="E14" s="12">
        <v>725.33</v>
      </c>
    </row>
    <row r="15" spans="2:7" x14ac:dyDescent="0.25">
      <c r="B15" s="5" t="s">
        <v>91</v>
      </c>
      <c r="C15" s="51" t="s">
        <v>30</v>
      </c>
      <c r="D15" s="24">
        <v>0.3</v>
      </c>
      <c r="E15" s="12">
        <v>725.33</v>
      </c>
    </row>
    <row r="16" spans="2:7" x14ac:dyDescent="0.25">
      <c r="B16" s="5" t="s">
        <v>92</v>
      </c>
      <c r="C16" s="51" t="s">
        <v>6</v>
      </c>
      <c r="D16" s="9">
        <v>0.1</v>
      </c>
      <c r="E16" s="88">
        <v>932.57</v>
      </c>
      <c r="F16" s="58"/>
    </row>
    <row r="17" spans="1:6" x14ac:dyDescent="0.25">
      <c r="B17" s="5" t="s">
        <v>106</v>
      </c>
      <c r="C17" s="51" t="s">
        <v>6</v>
      </c>
      <c r="D17" s="24">
        <v>0.1</v>
      </c>
      <c r="E17" s="88">
        <v>932.57</v>
      </c>
      <c r="F17" s="59"/>
    </row>
    <row r="18" spans="1:6" x14ac:dyDescent="0.25">
      <c r="B18" s="5" t="s">
        <v>107</v>
      </c>
      <c r="C18" s="8" t="s">
        <v>8</v>
      </c>
      <c r="D18" s="9">
        <v>0.3</v>
      </c>
      <c r="E18" s="12">
        <v>725.33</v>
      </c>
    </row>
    <row r="19" spans="1:6" x14ac:dyDescent="0.25">
      <c r="B19" s="5" t="s">
        <v>132</v>
      </c>
      <c r="C19" s="8" t="s">
        <v>36</v>
      </c>
      <c r="D19" s="15">
        <v>0.3</v>
      </c>
      <c r="E19" s="12">
        <v>725.33</v>
      </c>
    </row>
    <row r="20" spans="1:6" x14ac:dyDescent="0.25">
      <c r="B20" s="3" t="s">
        <v>2</v>
      </c>
      <c r="C20" s="3"/>
      <c r="D20" s="3"/>
      <c r="E20" s="4">
        <f>SUM(E4:E19)</f>
        <v>12620.439999999999</v>
      </c>
    </row>
    <row r="22" spans="1:6" x14ac:dyDescent="0.25">
      <c r="A22" s="10"/>
      <c r="B22" s="10"/>
    </row>
    <row r="24" spans="1:6" x14ac:dyDescent="0.25">
      <c r="B24" s="10" t="s">
        <v>130</v>
      </c>
    </row>
    <row r="25" spans="1:6" x14ac:dyDescent="0.25">
      <c r="B25" s="5" t="s">
        <v>93</v>
      </c>
      <c r="C25" s="1"/>
    </row>
    <row r="26" spans="1:6" x14ac:dyDescent="0.25">
      <c r="B26" s="5" t="s">
        <v>94</v>
      </c>
      <c r="C26" s="1"/>
    </row>
    <row r="27" spans="1:6" x14ac:dyDescent="0.25">
      <c r="B27" s="5" t="s">
        <v>95</v>
      </c>
      <c r="C27" s="1"/>
    </row>
    <row r="28" spans="1:6" x14ac:dyDescent="0.25">
      <c r="B28" s="13" t="s">
        <v>96</v>
      </c>
      <c r="C28" s="1"/>
    </row>
    <row r="29" spans="1:6" x14ac:dyDescent="0.25">
      <c r="B29" s="13" t="s">
        <v>97</v>
      </c>
      <c r="C29" s="1"/>
    </row>
    <row r="30" spans="1:6" x14ac:dyDescent="0.25">
      <c r="B30" s="13" t="s">
        <v>98</v>
      </c>
      <c r="C30" s="1"/>
    </row>
    <row r="31" spans="1:6" x14ac:dyDescent="0.25">
      <c r="B31" s="13" t="s">
        <v>99</v>
      </c>
      <c r="C31" s="1"/>
    </row>
    <row r="32" spans="1:6" x14ac:dyDescent="0.25">
      <c r="B32" s="13" t="s">
        <v>105</v>
      </c>
      <c r="C32" s="1"/>
    </row>
    <row r="33" spans="2:3" x14ac:dyDescent="0.25">
      <c r="B33" s="13" t="s">
        <v>131</v>
      </c>
      <c r="C33" s="1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22"/>
  <sheetViews>
    <sheetView workbookViewId="0">
      <selection activeCell="E17" sqref="E17"/>
    </sheetView>
  </sheetViews>
  <sheetFormatPr defaultRowHeight="15" x14ac:dyDescent="0.25"/>
  <cols>
    <col min="2" max="2" width="53.85546875" customWidth="1"/>
    <col min="3" max="3" width="61.85546875" customWidth="1"/>
    <col min="4" max="4" width="18.5703125" customWidth="1"/>
    <col min="5" max="5" width="25" customWidth="1"/>
  </cols>
  <sheetData>
    <row r="2" spans="2:6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2:6" x14ac:dyDescent="0.25">
      <c r="B3" s="1" t="s">
        <v>14</v>
      </c>
      <c r="C3" s="18" t="s">
        <v>37</v>
      </c>
      <c r="D3" s="19">
        <v>0.3</v>
      </c>
      <c r="E3" s="16">
        <v>725.33</v>
      </c>
    </row>
    <row r="4" spans="2:6" x14ac:dyDescent="0.25">
      <c r="B4" s="17" t="s">
        <v>15</v>
      </c>
      <c r="C4" s="6" t="s">
        <v>38</v>
      </c>
      <c r="D4" s="7">
        <v>0.7</v>
      </c>
      <c r="E4" s="12">
        <v>310.86</v>
      </c>
    </row>
    <row r="5" spans="2:6" x14ac:dyDescent="0.25">
      <c r="B5" s="17" t="s">
        <v>334</v>
      </c>
      <c r="C5" s="6" t="s">
        <v>333</v>
      </c>
      <c r="D5" s="7">
        <v>0.3</v>
      </c>
      <c r="E5" s="12">
        <v>1243.42</v>
      </c>
      <c r="F5" s="10" t="s">
        <v>367</v>
      </c>
    </row>
    <row r="6" spans="2:6" x14ac:dyDescent="0.25">
      <c r="B6" s="5" t="s">
        <v>335</v>
      </c>
      <c r="C6" s="6" t="s">
        <v>228</v>
      </c>
      <c r="D6" s="9">
        <v>0.1</v>
      </c>
      <c r="E6" s="16">
        <v>1818.49</v>
      </c>
    </row>
    <row r="7" spans="2:6" x14ac:dyDescent="0.25">
      <c r="B7" s="5" t="s">
        <v>336</v>
      </c>
      <c r="C7" s="14" t="s">
        <v>6</v>
      </c>
      <c r="D7" s="15">
        <v>0.1</v>
      </c>
      <c r="E7" s="16">
        <v>932.57</v>
      </c>
    </row>
    <row r="8" spans="2:6" x14ac:dyDescent="0.25">
      <c r="B8" s="5" t="s">
        <v>337</v>
      </c>
      <c r="C8" s="14" t="s">
        <v>6</v>
      </c>
      <c r="D8" s="15">
        <v>0.1</v>
      </c>
      <c r="E8" s="16">
        <v>932.57</v>
      </c>
    </row>
    <row r="9" spans="2:6" x14ac:dyDescent="0.25">
      <c r="B9" s="13" t="s">
        <v>338</v>
      </c>
      <c r="C9" s="8" t="s">
        <v>8</v>
      </c>
      <c r="D9" s="9">
        <v>0.3</v>
      </c>
      <c r="E9" s="16">
        <v>725.33</v>
      </c>
      <c r="F9" s="58"/>
    </row>
    <row r="10" spans="2:6" x14ac:dyDescent="0.25">
      <c r="B10" s="13" t="s">
        <v>359</v>
      </c>
      <c r="C10" s="8" t="s">
        <v>366</v>
      </c>
      <c r="D10" s="9">
        <v>0.1</v>
      </c>
      <c r="E10" s="16">
        <v>186.51</v>
      </c>
      <c r="F10" s="58"/>
    </row>
    <row r="11" spans="2:6" x14ac:dyDescent="0.25">
      <c r="B11" s="5" t="s">
        <v>360</v>
      </c>
      <c r="C11" s="8" t="s">
        <v>242</v>
      </c>
      <c r="D11" s="9">
        <v>0.15</v>
      </c>
      <c r="E11" s="16">
        <v>132.12</v>
      </c>
      <c r="F11" t="s">
        <v>243</v>
      </c>
    </row>
    <row r="12" spans="2:6" x14ac:dyDescent="0.25">
      <c r="B12" s="13" t="s">
        <v>361</v>
      </c>
      <c r="C12" s="6" t="s">
        <v>38</v>
      </c>
      <c r="D12" s="9">
        <v>0.15</v>
      </c>
      <c r="E12" s="12">
        <v>880.76</v>
      </c>
    </row>
    <row r="13" spans="2:6" x14ac:dyDescent="0.25">
      <c r="B13" s="13" t="s">
        <v>362</v>
      </c>
      <c r="C13" s="14" t="s">
        <v>183</v>
      </c>
      <c r="D13" s="15">
        <v>0.3</v>
      </c>
      <c r="E13" s="16">
        <v>725.33</v>
      </c>
    </row>
    <row r="14" spans="2:6" x14ac:dyDescent="0.25">
      <c r="B14" s="5" t="s">
        <v>363</v>
      </c>
      <c r="C14" s="8" t="s">
        <v>242</v>
      </c>
      <c r="D14" s="9">
        <v>0.15</v>
      </c>
      <c r="E14" s="16">
        <v>132.12</v>
      </c>
      <c r="F14" t="s">
        <v>243</v>
      </c>
    </row>
    <row r="15" spans="2:6" x14ac:dyDescent="0.25">
      <c r="B15" s="5" t="s">
        <v>364</v>
      </c>
      <c r="C15" s="6" t="s">
        <v>38</v>
      </c>
      <c r="D15" s="9">
        <v>0.3</v>
      </c>
      <c r="E15" s="16">
        <v>725.33</v>
      </c>
    </row>
    <row r="16" spans="2:6" x14ac:dyDescent="0.25">
      <c r="B16" s="64" t="s">
        <v>365</v>
      </c>
      <c r="C16" s="65" t="s">
        <v>11</v>
      </c>
      <c r="D16" s="66">
        <v>0.15</v>
      </c>
      <c r="E16" s="67">
        <v>880.76</v>
      </c>
    </row>
    <row r="17" spans="2:5" x14ac:dyDescent="0.25">
      <c r="B17" s="3" t="s">
        <v>2</v>
      </c>
      <c r="C17" s="3"/>
      <c r="D17" s="3"/>
      <c r="E17" s="4">
        <f>SUM(E3:E16)</f>
        <v>10351.500000000002</v>
      </c>
    </row>
    <row r="19" spans="2:5" x14ac:dyDescent="0.25">
      <c r="B19" s="10" t="s">
        <v>33</v>
      </c>
      <c r="C19" s="10"/>
    </row>
    <row r="20" spans="2:5" x14ac:dyDescent="0.25">
      <c r="B20" s="13" t="s">
        <v>34</v>
      </c>
      <c r="C20" s="5"/>
    </row>
    <row r="21" spans="2:5" x14ac:dyDescent="0.25">
      <c r="B21" s="13" t="s">
        <v>174</v>
      </c>
      <c r="C21" s="5"/>
    </row>
    <row r="22" spans="2:5" x14ac:dyDescent="0.25">
      <c r="B22" s="13" t="s">
        <v>175</v>
      </c>
      <c r="C22" s="1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26"/>
  <sheetViews>
    <sheetView workbookViewId="0">
      <selection activeCell="B20" sqref="B20"/>
    </sheetView>
  </sheetViews>
  <sheetFormatPr defaultRowHeight="15" x14ac:dyDescent="0.25"/>
  <cols>
    <col min="2" max="2" width="59.7109375" customWidth="1"/>
    <col min="3" max="3" width="69.42578125" bestFit="1" customWidth="1"/>
    <col min="4" max="4" width="24.85546875" customWidth="1"/>
    <col min="5" max="5" width="23.7109375" bestFit="1" customWidth="1"/>
  </cols>
  <sheetData>
    <row r="2" spans="2:10" x14ac:dyDescent="0.25">
      <c r="B2" s="77" t="s">
        <v>0</v>
      </c>
      <c r="C2" s="2" t="s">
        <v>4</v>
      </c>
      <c r="D2" s="2" t="s">
        <v>5</v>
      </c>
      <c r="E2" s="2" t="s">
        <v>1</v>
      </c>
    </row>
    <row r="3" spans="2:10" x14ac:dyDescent="0.25">
      <c r="B3" s="78" t="s">
        <v>167</v>
      </c>
      <c r="C3" s="51" t="s">
        <v>179</v>
      </c>
      <c r="D3" s="24">
        <v>0.2</v>
      </c>
      <c r="E3" s="25">
        <v>994.73</v>
      </c>
      <c r="F3" s="10"/>
      <c r="G3" s="10"/>
    </row>
    <row r="4" spans="2:10" x14ac:dyDescent="0.25">
      <c r="B4" s="17" t="s">
        <v>168</v>
      </c>
      <c r="C4" s="19" t="s">
        <v>178</v>
      </c>
      <c r="D4" s="7">
        <v>0.15</v>
      </c>
      <c r="E4" s="16">
        <v>880.76</v>
      </c>
    </row>
    <row r="5" spans="2:10" x14ac:dyDescent="0.25">
      <c r="B5" s="17" t="s">
        <v>314</v>
      </c>
      <c r="C5" s="19" t="s">
        <v>169</v>
      </c>
      <c r="D5" s="7">
        <v>0.1</v>
      </c>
      <c r="E5" s="16">
        <v>1190.07</v>
      </c>
    </row>
    <row r="6" spans="2:10" x14ac:dyDescent="0.25">
      <c r="B6" s="17" t="s">
        <v>315</v>
      </c>
      <c r="C6" s="19" t="s">
        <v>16</v>
      </c>
      <c r="D6" s="19">
        <v>0.35</v>
      </c>
      <c r="E6" s="16">
        <v>673.52</v>
      </c>
      <c r="F6" s="58"/>
      <c r="G6" s="10"/>
      <c r="H6" s="10"/>
      <c r="I6" s="10"/>
      <c r="J6" s="10"/>
    </row>
    <row r="7" spans="2:10" x14ac:dyDescent="0.25">
      <c r="B7" s="17" t="s">
        <v>316</v>
      </c>
      <c r="C7" s="19" t="s">
        <v>169</v>
      </c>
      <c r="D7" s="19">
        <v>0.1</v>
      </c>
      <c r="E7" s="16">
        <v>1190.07</v>
      </c>
      <c r="H7" s="10"/>
      <c r="I7" s="10"/>
      <c r="J7" s="10"/>
    </row>
    <row r="8" spans="2:10" x14ac:dyDescent="0.25">
      <c r="B8" s="17" t="s">
        <v>317</v>
      </c>
      <c r="C8" s="19" t="s">
        <v>178</v>
      </c>
      <c r="D8" s="19">
        <v>0.1</v>
      </c>
      <c r="E8" s="16">
        <v>932.56</v>
      </c>
    </row>
    <row r="9" spans="2:10" x14ac:dyDescent="0.25">
      <c r="B9" s="17" t="s">
        <v>318</v>
      </c>
      <c r="C9" s="19" t="s">
        <v>9</v>
      </c>
      <c r="D9" s="19">
        <v>0.25</v>
      </c>
      <c r="E9" s="16">
        <v>777.14</v>
      </c>
    </row>
    <row r="10" spans="2:10" x14ac:dyDescent="0.25">
      <c r="B10" s="13" t="s">
        <v>319</v>
      </c>
      <c r="C10" s="9" t="s">
        <v>176</v>
      </c>
      <c r="D10" s="19">
        <v>0.1</v>
      </c>
      <c r="E10" s="16">
        <v>1190.07</v>
      </c>
    </row>
    <row r="11" spans="2:10" x14ac:dyDescent="0.25">
      <c r="B11" s="13" t="s">
        <v>320</v>
      </c>
      <c r="C11" s="8" t="s">
        <v>9</v>
      </c>
      <c r="D11" s="9">
        <v>0.2</v>
      </c>
      <c r="E11" s="16">
        <v>828.94</v>
      </c>
    </row>
    <row r="12" spans="2:10" x14ac:dyDescent="0.25">
      <c r="B12" s="13" t="s">
        <v>321</v>
      </c>
      <c r="C12" s="19" t="s">
        <v>9</v>
      </c>
      <c r="D12" s="7">
        <v>0.3</v>
      </c>
      <c r="E12" s="16">
        <v>725.33</v>
      </c>
    </row>
    <row r="13" spans="2:10" x14ac:dyDescent="0.25">
      <c r="B13" s="13" t="s">
        <v>322</v>
      </c>
      <c r="C13" s="9" t="s">
        <v>9</v>
      </c>
      <c r="D13" s="19">
        <v>0.25</v>
      </c>
      <c r="E13" s="16">
        <v>777.14</v>
      </c>
    </row>
    <row r="14" spans="2:10" x14ac:dyDescent="0.25">
      <c r="B14" s="13" t="s">
        <v>323</v>
      </c>
      <c r="C14" s="19" t="s">
        <v>9</v>
      </c>
      <c r="D14" s="19">
        <v>0.3</v>
      </c>
      <c r="E14" s="16">
        <v>725.33</v>
      </c>
      <c r="F14" s="58"/>
      <c r="G14" s="10"/>
      <c r="H14" s="10"/>
      <c r="I14" s="10"/>
      <c r="J14" s="10"/>
    </row>
    <row r="15" spans="2:10" x14ac:dyDescent="0.25">
      <c r="B15" s="13" t="s">
        <v>324</v>
      </c>
      <c r="C15" s="19" t="s">
        <v>9</v>
      </c>
      <c r="D15" s="19">
        <v>0.25</v>
      </c>
      <c r="E15" s="16">
        <v>777.14</v>
      </c>
      <c r="F15" s="58"/>
      <c r="G15" s="10"/>
      <c r="H15" s="10"/>
      <c r="I15" s="10"/>
      <c r="J15" s="10"/>
    </row>
    <row r="16" spans="2:10" x14ac:dyDescent="0.25">
      <c r="B16" s="13" t="s">
        <v>325</v>
      </c>
      <c r="C16" s="9" t="s">
        <v>177</v>
      </c>
      <c r="D16" s="7">
        <v>0.1</v>
      </c>
      <c r="E16" s="16">
        <v>932.56</v>
      </c>
    </row>
    <row r="17" spans="1:6" x14ac:dyDescent="0.25">
      <c r="B17" s="13" t="s">
        <v>326</v>
      </c>
      <c r="C17" s="19" t="s">
        <v>169</v>
      </c>
      <c r="D17" s="19">
        <v>0.1</v>
      </c>
      <c r="E17" s="16">
        <v>1190.07</v>
      </c>
    </row>
    <row r="18" spans="1:6" x14ac:dyDescent="0.25">
      <c r="B18" s="13" t="s">
        <v>327</v>
      </c>
      <c r="C18" s="19" t="s">
        <v>178</v>
      </c>
      <c r="D18" s="7">
        <v>0.1</v>
      </c>
      <c r="E18" s="16">
        <v>932.56</v>
      </c>
    </row>
    <row r="19" spans="1:6" x14ac:dyDescent="0.25">
      <c r="B19" s="13" t="s">
        <v>328</v>
      </c>
      <c r="C19" s="19" t="s">
        <v>41</v>
      </c>
      <c r="D19" s="7">
        <v>0.3</v>
      </c>
      <c r="E19" s="12">
        <v>725.33</v>
      </c>
      <c r="F19" s="10"/>
    </row>
    <row r="20" spans="1:6" x14ac:dyDescent="0.25">
      <c r="B20" s="13" t="s">
        <v>329</v>
      </c>
      <c r="C20" s="9" t="s">
        <v>9</v>
      </c>
      <c r="D20" s="7">
        <v>1</v>
      </c>
      <c r="E20" s="16">
        <v>0</v>
      </c>
    </row>
    <row r="21" spans="1:6" x14ac:dyDescent="0.25">
      <c r="B21" s="3" t="s">
        <v>2</v>
      </c>
      <c r="C21" s="3"/>
      <c r="D21" s="4"/>
      <c r="E21" s="4">
        <f>SUM(E3:E20)</f>
        <v>15443.319999999996</v>
      </c>
    </row>
    <row r="22" spans="1:6" x14ac:dyDescent="0.25">
      <c r="B22" s="50"/>
    </row>
    <row r="23" spans="1:6" x14ac:dyDescent="0.25">
      <c r="A23" s="10"/>
      <c r="B23" s="10"/>
    </row>
    <row r="24" spans="1:6" x14ac:dyDescent="0.25">
      <c r="B24" s="13" t="s">
        <v>166</v>
      </c>
    </row>
    <row r="25" spans="1:6" x14ac:dyDescent="0.25">
      <c r="B25" s="5" t="s">
        <v>164</v>
      </c>
    </row>
    <row r="26" spans="1:6" x14ac:dyDescent="0.25">
      <c r="B26" s="13" t="s">
        <v>165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H36"/>
  <sheetViews>
    <sheetView tabSelected="1" topLeftCell="A10" workbookViewId="0">
      <selection activeCell="E29" sqref="E29"/>
    </sheetView>
  </sheetViews>
  <sheetFormatPr defaultRowHeight="15" x14ac:dyDescent="0.25"/>
  <cols>
    <col min="2" max="2" width="65" customWidth="1"/>
    <col min="3" max="3" width="40.42578125" bestFit="1" customWidth="1"/>
    <col min="4" max="4" width="17.85546875" customWidth="1"/>
    <col min="5" max="5" width="23.7109375" customWidth="1"/>
  </cols>
  <sheetData>
    <row r="2" spans="2:8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2:8" x14ac:dyDescent="0.25">
      <c r="B3" s="17" t="s">
        <v>39</v>
      </c>
      <c r="C3" s="6" t="s">
        <v>6</v>
      </c>
      <c r="D3" s="7">
        <v>0.1</v>
      </c>
      <c r="E3" s="12">
        <v>932.57</v>
      </c>
    </row>
    <row r="4" spans="2:8" x14ac:dyDescent="0.25">
      <c r="B4" s="17" t="s">
        <v>40</v>
      </c>
      <c r="C4" s="6" t="s">
        <v>8</v>
      </c>
      <c r="D4" s="7">
        <v>0.3</v>
      </c>
      <c r="E4" s="12"/>
      <c r="F4" s="10" t="s">
        <v>332</v>
      </c>
    </row>
    <row r="5" spans="2:8" x14ac:dyDescent="0.25">
      <c r="B5" s="17" t="s">
        <v>68</v>
      </c>
      <c r="C5" s="6" t="s">
        <v>38</v>
      </c>
      <c r="D5" s="7">
        <v>0.7</v>
      </c>
      <c r="E5" s="12">
        <v>310.86</v>
      </c>
    </row>
    <row r="6" spans="2:8" x14ac:dyDescent="0.25">
      <c r="B6" s="13" t="s">
        <v>69</v>
      </c>
      <c r="C6" s="6" t="s">
        <v>6</v>
      </c>
      <c r="D6" s="15">
        <v>0.1</v>
      </c>
      <c r="E6" s="12">
        <v>932.57</v>
      </c>
      <c r="F6" s="10" t="s">
        <v>313</v>
      </c>
    </row>
    <row r="7" spans="2:8" x14ac:dyDescent="0.25">
      <c r="B7" s="13" t="s">
        <v>70</v>
      </c>
      <c r="C7" s="14" t="s">
        <v>37</v>
      </c>
      <c r="D7" s="15">
        <v>0.3</v>
      </c>
      <c r="E7" s="12">
        <v>725.33</v>
      </c>
      <c r="F7" s="10" t="s">
        <v>313</v>
      </c>
    </row>
    <row r="8" spans="2:8" x14ac:dyDescent="0.25">
      <c r="B8" s="13" t="s">
        <v>113</v>
      </c>
      <c r="C8" s="6" t="s">
        <v>6</v>
      </c>
      <c r="D8" s="7">
        <v>0.15</v>
      </c>
      <c r="E8" s="12">
        <v>880.76</v>
      </c>
      <c r="F8" s="60"/>
      <c r="G8" s="10"/>
      <c r="H8" s="10"/>
    </row>
    <row r="9" spans="2:8" x14ac:dyDescent="0.25">
      <c r="B9" s="13" t="s">
        <v>114</v>
      </c>
      <c r="C9" s="6" t="s">
        <v>6</v>
      </c>
      <c r="D9" s="7">
        <v>0.15</v>
      </c>
      <c r="E9" s="12">
        <v>880.76</v>
      </c>
      <c r="F9" s="60"/>
    </row>
    <row r="10" spans="2:8" x14ac:dyDescent="0.25">
      <c r="B10" s="13" t="s">
        <v>115</v>
      </c>
      <c r="C10" s="6" t="s">
        <v>6</v>
      </c>
      <c r="D10" s="7">
        <v>0.1</v>
      </c>
      <c r="E10" s="12">
        <v>932.57</v>
      </c>
      <c r="F10" s="60"/>
    </row>
    <row r="11" spans="2:8" x14ac:dyDescent="0.25">
      <c r="B11" s="13" t="s">
        <v>116</v>
      </c>
      <c r="C11" s="18" t="s">
        <v>330</v>
      </c>
      <c r="D11" s="15">
        <v>0.25</v>
      </c>
      <c r="E11" s="16">
        <v>4662.8100000000004</v>
      </c>
      <c r="F11" s="10"/>
    </row>
    <row r="12" spans="2:8" x14ac:dyDescent="0.25">
      <c r="B12" s="23" t="s">
        <v>117</v>
      </c>
      <c r="C12" s="14" t="s">
        <v>41</v>
      </c>
      <c r="D12" s="19">
        <v>0.3</v>
      </c>
      <c r="E12" s="12">
        <v>725.33</v>
      </c>
      <c r="F12" s="10"/>
    </row>
    <row r="13" spans="2:8" x14ac:dyDescent="0.25">
      <c r="B13" s="13" t="s">
        <v>118</v>
      </c>
      <c r="C13" s="8" t="s">
        <v>30</v>
      </c>
      <c r="D13" s="9">
        <v>0.3</v>
      </c>
      <c r="E13" s="12">
        <v>725.33</v>
      </c>
      <c r="F13" s="10" t="s">
        <v>313</v>
      </c>
    </row>
    <row r="14" spans="2:8" x14ac:dyDescent="0.25">
      <c r="B14" s="13" t="s">
        <v>119</v>
      </c>
      <c r="C14" s="6" t="s">
        <v>38</v>
      </c>
      <c r="D14" s="9">
        <v>0.15</v>
      </c>
      <c r="E14" s="12">
        <v>880.76</v>
      </c>
      <c r="F14" s="60"/>
    </row>
    <row r="15" spans="2:8" x14ac:dyDescent="0.25">
      <c r="B15" s="13" t="s">
        <v>120</v>
      </c>
      <c r="C15" s="6" t="s">
        <v>6</v>
      </c>
      <c r="D15" s="9">
        <v>0.1</v>
      </c>
      <c r="E15" s="12"/>
      <c r="F15" s="10" t="s">
        <v>313</v>
      </c>
    </row>
    <row r="16" spans="2:8" x14ac:dyDescent="0.25">
      <c r="B16" s="13" t="s">
        <v>121</v>
      </c>
      <c r="C16" s="8" t="s">
        <v>41</v>
      </c>
      <c r="D16" s="9">
        <v>0.3</v>
      </c>
      <c r="E16" s="12">
        <v>725.33</v>
      </c>
      <c r="F16" s="60"/>
    </row>
    <row r="17" spans="2:6" x14ac:dyDescent="0.25">
      <c r="B17" s="13" t="s">
        <v>122</v>
      </c>
      <c r="C17" s="8" t="s">
        <v>41</v>
      </c>
      <c r="D17" s="9">
        <v>0.3</v>
      </c>
      <c r="E17" s="12">
        <v>725.33</v>
      </c>
      <c r="F17" s="60"/>
    </row>
    <row r="18" spans="2:6" x14ac:dyDescent="0.25">
      <c r="B18" s="13" t="s">
        <v>123</v>
      </c>
      <c r="C18" s="6" t="s">
        <v>38</v>
      </c>
      <c r="D18" s="9">
        <v>0.25</v>
      </c>
      <c r="E18" s="12">
        <v>777.14</v>
      </c>
      <c r="F18" s="60"/>
    </row>
    <row r="19" spans="2:6" x14ac:dyDescent="0.25">
      <c r="B19" s="13" t="s">
        <v>124</v>
      </c>
      <c r="C19" s="8" t="s">
        <v>41</v>
      </c>
      <c r="D19" s="9">
        <v>0.3</v>
      </c>
      <c r="E19" s="12">
        <v>725.33</v>
      </c>
      <c r="F19" s="60"/>
    </row>
    <row r="20" spans="2:6" x14ac:dyDescent="0.25">
      <c r="B20" s="13" t="s">
        <v>125</v>
      </c>
      <c r="C20" s="8" t="s">
        <v>8</v>
      </c>
      <c r="D20" s="9">
        <v>0.3</v>
      </c>
      <c r="E20" s="12">
        <v>725.33</v>
      </c>
      <c r="F20" s="60"/>
    </row>
    <row r="21" spans="2:6" x14ac:dyDescent="0.25">
      <c r="B21" s="13" t="s">
        <v>126</v>
      </c>
      <c r="C21" s="8" t="s">
        <v>41</v>
      </c>
      <c r="D21" s="9">
        <v>0.3</v>
      </c>
      <c r="E21" s="12">
        <v>725.33</v>
      </c>
      <c r="F21" s="60"/>
    </row>
    <row r="22" spans="2:6" x14ac:dyDescent="0.25">
      <c r="B22" s="13" t="s">
        <v>127</v>
      </c>
      <c r="C22" s="8" t="s">
        <v>6</v>
      </c>
      <c r="D22" s="9">
        <v>0.15</v>
      </c>
      <c r="E22" s="12">
        <v>880.76</v>
      </c>
      <c r="F22" s="60"/>
    </row>
    <row r="23" spans="2:6" x14ac:dyDescent="0.25">
      <c r="B23" s="3" t="s">
        <v>2</v>
      </c>
      <c r="C23" s="3"/>
      <c r="D23" s="3"/>
      <c r="E23" s="4">
        <f>SUM(E3:E22)</f>
        <v>17874.199999999997</v>
      </c>
    </row>
    <row r="25" spans="2:6" x14ac:dyDescent="0.25">
      <c r="B25" s="10" t="s">
        <v>129</v>
      </c>
    </row>
    <row r="26" spans="2:6" x14ac:dyDescent="0.25">
      <c r="B26" s="17" t="s">
        <v>67</v>
      </c>
      <c r="C26" s="17"/>
    </row>
    <row r="27" spans="2:6" x14ac:dyDescent="0.25">
      <c r="B27" s="5" t="s">
        <v>100</v>
      </c>
      <c r="C27" s="1"/>
    </row>
    <row r="28" spans="2:6" x14ac:dyDescent="0.25">
      <c r="B28" s="5" t="s">
        <v>101</v>
      </c>
      <c r="C28" s="1"/>
    </row>
    <row r="29" spans="2:6" x14ac:dyDescent="0.25">
      <c r="B29" s="5" t="s">
        <v>102</v>
      </c>
      <c r="C29" s="1"/>
    </row>
    <row r="30" spans="2:6" x14ac:dyDescent="0.25">
      <c r="B30" s="48" t="s">
        <v>103</v>
      </c>
      <c r="C30" s="1"/>
    </row>
    <row r="31" spans="2:6" x14ac:dyDescent="0.25">
      <c r="B31" s="5" t="s">
        <v>108</v>
      </c>
      <c r="C31" s="1"/>
    </row>
    <row r="32" spans="2:6" x14ac:dyDescent="0.25">
      <c r="B32" s="5" t="s">
        <v>109</v>
      </c>
      <c r="C32" s="1"/>
    </row>
    <row r="33" spans="2:3" x14ac:dyDescent="0.25">
      <c r="B33" s="5" t="s">
        <v>110</v>
      </c>
      <c r="C33" s="1"/>
    </row>
    <row r="34" spans="2:3" x14ac:dyDescent="0.25">
      <c r="B34" s="5" t="s">
        <v>111</v>
      </c>
      <c r="C34" s="1"/>
    </row>
    <row r="35" spans="2:3" x14ac:dyDescent="0.25">
      <c r="B35" s="5" t="s">
        <v>112</v>
      </c>
      <c r="C35" s="1"/>
    </row>
    <row r="36" spans="2:3" x14ac:dyDescent="0.25">
      <c r="B36" s="5" t="s">
        <v>370</v>
      </c>
      <c r="C36" s="1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8"/>
  <sheetViews>
    <sheetView workbookViewId="0">
      <selection activeCell="E12" sqref="E12"/>
    </sheetView>
  </sheetViews>
  <sheetFormatPr defaultRowHeight="15" x14ac:dyDescent="0.25"/>
  <cols>
    <col min="1" max="1" width="3.85546875" customWidth="1"/>
    <col min="2" max="2" width="53.42578125" customWidth="1"/>
    <col min="3" max="3" width="17.28515625" customWidth="1"/>
    <col min="4" max="4" width="17.85546875" customWidth="1"/>
    <col min="5" max="5" width="24" customWidth="1"/>
  </cols>
  <sheetData>
    <row r="2" spans="1:5" x14ac:dyDescent="0.25">
      <c r="A2" s="1"/>
      <c r="B2" s="52" t="s">
        <v>0</v>
      </c>
      <c r="C2" s="2" t="s">
        <v>4</v>
      </c>
      <c r="D2" s="2" t="s">
        <v>5</v>
      </c>
      <c r="E2" s="2" t="s">
        <v>1</v>
      </c>
    </row>
    <row r="3" spans="1:5" x14ac:dyDescent="0.25">
      <c r="A3" s="1"/>
      <c r="B3" s="54" t="s">
        <v>2</v>
      </c>
      <c r="C3" s="55"/>
      <c r="D3" s="55"/>
      <c r="E3" s="56" t="e">
        <f xml:space="preserve"> SUM(#REF!)</f>
        <v>#REF!</v>
      </c>
    </row>
    <row r="5" spans="1:5" x14ac:dyDescent="0.25">
      <c r="B5" t="s">
        <v>134</v>
      </c>
    </row>
    <row r="6" spans="1:5" x14ac:dyDescent="0.25">
      <c r="B6" t="s">
        <v>135</v>
      </c>
    </row>
    <row r="7" spans="1:5" x14ac:dyDescent="0.25">
      <c r="B7" t="s">
        <v>136</v>
      </c>
    </row>
    <row r="8" spans="1:5" x14ac:dyDescent="0.25">
      <c r="B8" t="s">
        <v>240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F23"/>
  <sheetViews>
    <sheetView workbookViewId="0">
      <selection activeCell="E21" sqref="E21"/>
    </sheetView>
  </sheetViews>
  <sheetFormatPr defaultRowHeight="15" x14ac:dyDescent="0.25"/>
  <cols>
    <col min="1" max="1" width="6.140625" customWidth="1"/>
    <col min="2" max="2" width="55.7109375" customWidth="1"/>
    <col min="3" max="3" width="33.5703125" customWidth="1"/>
    <col min="4" max="4" width="17.7109375" customWidth="1"/>
    <col min="5" max="5" width="28.28515625" customWidth="1"/>
    <col min="6" max="6" width="13.7109375" customWidth="1"/>
  </cols>
  <sheetData>
    <row r="2" spans="1:6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1:6" x14ac:dyDescent="0.25">
      <c r="A3" s="53">
        <v>1</v>
      </c>
      <c r="B3" s="17" t="s">
        <v>42</v>
      </c>
      <c r="C3" s="18" t="s">
        <v>9</v>
      </c>
      <c r="D3" s="19">
        <v>0.25</v>
      </c>
      <c r="E3" s="16">
        <v>569</v>
      </c>
    </row>
    <row r="4" spans="1:6" x14ac:dyDescent="0.25">
      <c r="A4" s="53">
        <v>2</v>
      </c>
      <c r="B4" s="17" t="s">
        <v>137</v>
      </c>
      <c r="C4" s="18" t="s">
        <v>7</v>
      </c>
      <c r="D4" s="19">
        <v>0.3</v>
      </c>
      <c r="E4" s="16">
        <v>531.07000000000005</v>
      </c>
    </row>
    <row r="5" spans="1:6" x14ac:dyDescent="0.25">
      <c r="A5" s="53">
        <v>3</v>
      </c>
      <c r="B5" s="17" t="s">
        <v>43</v>
      </c>
      <c r="C5" s="18" t="s">
        <v>44</v>
      </c>
      <c r="D5" s="19">
        <v>0.3</v>
      </c>
      <c r="E5" s="16">
        <v>531.07000000000005</v>
      </c>
    </row>
    <row r="6" spans="1:6" x14ac:dyDescent="0.25">
      <c r="A6" s="53">
        <v>4</v>
      </c>
      <c r="B6" s="17" t="s">
        <v>45</v>
      </c>
      <c r="C6" s="18" t="s">
        <v>9</v>
      </c>
      <c r="D6" s="19">
        <v>0.25</v>
      </c>
      <c r="E6" s="16">
        <v>569</v>
      </c>
    </row>
    <row r="7" spans="1:6" x14ac:dyDescent="0.25">
      <c r="A7" s="53">
        <v>5</v>
      </c>
      <c r="B7" s="13" t="s">
        <v>138</v>
      </c>
      <c r="C7" s="14" t="s">
        <v>10</v>
      </c>
      <c r="D7" s="15">
        <v>0.3</v>
      </c>
      <c r="E7" s="16">
        <v>531.07000000000005</v>
      </c>
    </row>
    <row r="8" spans="1:6" x14ac:dyDescent="0.25">
      <c r="A8" s="53">
        <v>6</v>
      </c>
      <c r="B8" s="17" t="s">
        <v>46</v>
      </c>
      <c r="C8" s="18" t="s">
        <v>7</v>
      </c>
      <c r="D8" s="19">
        <v>0.3</v>
      </c>
      <c r="E8" s="16">
        <v>531.07000000000005</v>
      </c>
    </row>
    <row r="9" spans="1:6" x14ac:dyDescent="0.25">
      <c r="A9" s="53">
        <v>7</v>
      </c>
      <c r="B9" s="17" t="s">
        <v>47</v>
      </c>
      <c r="C9" s="18" t="s">
        <v>9</v>
      </c>
      <c r="D9" s="19">
        <v>0.2</v>
      </c>
      <c r="E9" s="16">
        <v>606.94000000000005</v>
      </c>
    </row>
    <row r="10" spans="1:6" x14ac:dyDescent="0.25">
      <c r="A10" s="53">
        <v>8</v>
      </c>
      <c r="B10" s="17" t="s">
        <v>48</v>
      </c>
      <c r="C10" s="18" t="s">
        <v>32</v>
      </c>
      <c r="D10" s="19">
        <v>0.1</v>
      </c>
      <c r="E10" s="16">
        <v>682.8</v>
      </c>
    </row>
    <row r="11" spans="1:6" x14ac:dyDescent="0.25">
      <c r="A11" s="53">
        <v>9</v>
      </c>
      <c r="B11" s="17" t="s">
        <v>49</v>
      </c>
      <c r="C11" s="18" t="s">
        <v>9</v>
      </c>
      <c r="D11" s="19">
        <v>0.15</v>
      </c>
      <c r="E11" s="16">
        <v>644.87</v>
      </c>
    </row>
    <row r="12" spans="1:6" x14ac:dyDescent="0.25">
      <c r="A12" s="53">
        <v>10</v>
      </c>
      <c r="B12" s="17" t="s">
        <v>50</v>
      </c>
      <c r="C12" s="18" t="s">
        <v>9</v>
      </c>
      <c r="D12" s="19">
        <v>0.3</v>
      </c>
      <c r="E12" s="16">
        <v>531.07000000000005</v>
      </c>
    </row>
    <row r="13" spans="1:6" x14ac:dyDescent="0.25">
      <c r="A13" s="53">
        <v>11</v>
      </c>
      <c r="B13" s="17" t="s">
        <v>51</v>
      </c>
      <c r="C13" s="18" t="s">
        <v>32</v>
      </c>
      <c r="D13" s="19">
        <v>0.1</v>
      </c>
      <c r="E13" s="16">
        <v>682.8</v>
      </c>
    </row>
    <row r="14" spans="1:6" x14ac:dyDescent="0.25">
      <c r="A14" s="53">
        <v>12</v>
      </c>
      <c r="B14" s="17" t="s">
        <v>52</v>
      </c>
      <c r="C14" s="18" t="s">
        <v>9</v>
      </c>
      <c r="D14" s="19">
        <v>0.25</v>
      </c>
      <c r="E14" s="16">
        <v>569</v>
      </c>
    </row>
    <row r="15" spans="1:6" x14ac:dyDescent="0.25">
      <c r="A15" s="53">
        <v>13</v>
      </c>
      <c r="B15" s="13" t="s">
        <v>53</v>
      </c>
      <c r="C15" s="14" t="s">
        <v>9</v>
      </c>
      <c r="D15" s="15">
        <v>0.25</v>
      </c>
      <c r="E15" s="16">
        <v>569</v>
      </c>
    </row>
    <row r="16" spans="1:6" x14ac:dyDescent="0.25">
      <c r="A16" s="53">
        <v>14</v>
      </c>
      <c r="B16" s="17" t="s">
        <v>54</v>
      </c>
      <c r="C16" s="18" t="s">
        <v>9</v>
      </c>
      <c r="D16" s="19">
        <v>0.35</v>
      </c>
      <c r="E16" s="16">
        <v>493.14</v>
      </c>
      <c r="F16" s="10"/>
    </row>
    <row r="17" spans="1:5" x14ac:dyDescent="0.25">
      <c r="A17" s="53">
        <v>15</v>
      </c>
      <c r="B17" s="13" t="s">
        <v>55</v>
      </c>
      <c r="C17" s="14" t="s">
        <v>32</v>
      </c>
      <c r="D17" s="19">
        <v>0.1</v>
      </c>
      <c r="E17" s="16">
        <v>682.8</v>
      </c>
    </row>
    <row r="18" spans="1:5" x14ac:dyDescent="0.25">
      <c r="A18" s="53">
        <v>16</v>
      </c>
      <c r="B18" s="17" t="s">
        <v>56</v>
      </c>
      <c r="C18" s="18" t="s">
        <v>7</v>
      </c>
      <c r="D18" s="19">
        <v>0.3</v>
      </c>
      <c r="E18" s="16">
        <v>531.07000000000005</v>
      </c>
    </row>
    <row r="19" spans="1:5" x14ac:dyDescent="0.25">
      <c r="A19" s="53">
        <v>17</v>
      </c>
      <c r="B19" s="13" t="s">
        <v>57</v>
      </c>
      <c r="C19" s="14" t="s">
        <v>7</v>
      </c>
      <c r="D19" s="15">
        <v>0.3</v>
      </c>
      <c r="E19" s="16">
        <v>531.07000000000005</v>
      </c>
    </row>
    <row r="20" spans="1:5" x14ac:dyDescent="0.25">
      <c r="A20" s="53">
        <v>18</v>
      </c>
      <c r="B20" s="17" t="s">
        <v>229</v>
      </c>
      <c r="C20" s="8" t="s">
        <v>16</v>
      </c>
      <c r="D20" s="24">
        <v>0.15</v>
      </c>
      <c r="E20" s="25">
        <v>644.87</v>
      </c>
    </row>
    <row r="21" spans="1:5" x14ac:dyDescent="0.25">
      <c r="B21" s="89" t="s">
        <v>2</v>
      </c>
      <c r="C21" s="90"/>
      <c r="D21" s="90"/>
      <c r="E21" s="91">
        <f xml:space="preserve"> SUM(E3:E20)</f>
        <v>10431.710000000001</v>
      </c>
    </row>
    <row r="23" spans="1:5" x14ac:dyDescent="0.25">
      <c r="B23" s="47" t="s">
        <v>244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8"/>
  <sheetViews>
    <sheetView workbookViewId="0">
      <selection activeCell="C12" sqref="C12"/>
    </sheetView>
  </sheetViews>
  <sheetFormatPr defaultRowHeight="15" x14ac:dyDescent="0.25"/>
  <cols>
    <col min="2" max="2" width="37.85546875" customWidth="1"/>
    <col min="3" max="3" width="56.140625" bestFit="1" customWidth="1"/>
    <col min="4" max="4" width="16.5703125" customWidth="1"/>
    <col min="5" max="5" width="24.28515625" customWidth="1"/>
  </cols>
  <sheetData>
    <row r="2" spans="2:10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2:10" x14ac:dyDescent="0.25">
      <c r="B3" s="61" t="s">
        <v>31</v>
      </c>
      <c r="C3" s="62" t="s">
        <v>312</v>
      </c>
      <c r="D3" s="26">
        <v>0.25</v>
      </c>
      <c r="E3" s="63">
        <v>699.42</v>
      </c>
      <c r="F3" s="60"/>
      <c r="G3" s="10"/>
    </row>
    <row r="4" spans="2:10" x14ac:dyDescent="0.25">
      <c r="B4" s="17" t="s">
        <v>23</v>
      </c>
      <c r="C4" s="18" t="s">
        <v>152</v>
      </c>
      <c r="D4" s="16">
        <v>487.32</v>
      </c>
      <c r="E4" s="16">
        <v>552.29999999999995</v>
      </c>
    </row>
    <row r="5" spans="2:10" x14ac:dyDescent="0.25">
      <c r="B5" s="17" t="s">
        <v>104</v>
      </c>
      <c r="C5" s="18" t="s">
        <v>154</v>
      </c>
      <c r="D5" s="26">
        <v>0.25</v>
      </c>
      <c r="E5" s="16">
        <v>686.59</v>
      </c>
      <c r="F5" s="60"/>
      <c r="G5" s="10"/>
      <c r="H5" s="10"/>
      <c r="I5" s="10"/>
    </row>
    <row r="6" spans="2:10" x14ac:dyDescent="0.25">
      <c r="B6" s="1" t="s">
        <v>155</v>
      </c>
      <c r="C6" s="1" t="s">
        <v>153</v>
      </c>
      <c r="D6" s="7">
        <v>0.25</v>
      </c>
      <c r="E6" s="16">
        <v>686.59</v>
      </c>
      <c r="F6" s="60"/>
      <c r="G6" s="10"/>
      <c r="H6" s="10"/>
      <c r="I6" s="10"/>
      <c r="J6" s="10"/>
    </row>
    <row r="7" spans="2:10" x14ac:dyDescent="0.25">
      <c r="B7" s="3" t="s">
        <v>2</v>
      </c>
      <c r="C7" s="3"/>
      <c r="D7" s="3"/>
      <c r="E7" s="4">
        <f>SUM(E3:E6)</f>
        <v>2624.9</v>
      </c>
    </row>
    <row r="8" spans="2:10" x14ac:dyDescent="0.25">
      <c r="B8" s="10"/>
      <c r="C8" s="10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F19"/>
  <sheetViews>
    <sheetView workbookViewId="0">
      <selection activeCell="E17" sqref="E17"/>
    </sheetView>
  </sheetViews>
  <sheetFormatPr defaultRowHeight="15" x14ac:dyDescent="0.25"/>
  <cols>
    <col min="1" max="1" width="4.28515625" customWidth="1"/>
    <col min="2" max="2" width="40" customWidth="1"/>
    <col min="3" max="3" width="34.5703125" customWidth="1"/>
    <col min="4" max="4" width="18" customWidth="1"/>
    <col min="5" max="5" width="25.5703125" customWidth="1"/>
  </cols>
  <sheetData>
    <row r="2" spans="1:6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1:6" x14ac:dyDescent="0.25">
      <c r="A3" s="53">
        <v>1</v>
      </c>
      <c r="B3" s="17" t="s">
        <v>58</v>
      </c>
      <c r="C3" s="18" t="s">
        <v>9</v>
      </c>
      <c r="D3" s="19">
        <v>0.7</v>
      </c>
      <c r="E3" s="16">
        <v>227.6</v>
      </c>
      <c r="F3" s="21"/>
    </row>
    <row r="4" spans="1:6" x14ac:dyDescent="0.25">
      <c r="A4" s="53">
        <v>2</v>
      </c>
      <c r="B4" s="17" t="s">
        <v>59</v>
      </c>
      <c r="C4" s="18" t="s">
        <v>9</v>
      </c>
      <c r="D4" s="19">
        <v>0.3</v>
      </c>
      <c r="E4" s="16">
        <v>531.07000000000005</v>
      </c>
      <c r="F4" s="21"/>
    </row>
    <row r="5" spans="1:6" x14ac:dyDescent="0.25">
      <c r="A5" s="53">
        <v>3</v>
      </c>
      <c r="B5" s="23" t="s">
        <v>60</v>
      </c>
      <c r="C5" s="14" t="s">
        <v>32</v>
      </c>
      <c r="D5" s="19">
        <v>0.1</v>
      </c>
      <c r="E5" s="16">
        <v>682.8</v>
      </c>
      <c r="F5" s="21"/>
    </row>
    <row r="6" spans="1:6" x14ac:dyDescent="0.25">
      <c r="A6" s="53">
        <v>4</v>
      </c>
      <c r="B6" s="17" t="s">
        <v>61</v>
      </c>
      <c r="C6" s="18" t="s">
        <v>32</v>
      </c>
      <c r="D6" s="19">
        <v>0.1</v>
      </c>
      <c r="E6" s="16">
        <v>682.8</v>
      </c>
    </row>
    <row r="7" spans="1:6" x14ac:dyDescent="0.25">
      <c r="A7" s="53">
        <v>5</v>
      </c>
      <c r="B7" s="17" t="s">
        <v>62</v>
      </c>
      <c r="C7" s="18" t="s">
        <v>7</v>
      </c>
      <c r="D7" s="19">
        <v>0.3</v>
      </c>
      <c r="E7" s="16">
        <v>531.07000000000005</v>
      </c>
    </row>
    <row r="8" spans="1:6" x14ac:dyDescent="0.25">
      <c r="A8" s="53">
        <v>6</v>
      </c>
      <c r="B8" s="17" t="s">
        <v>63</v>
      </c>
      <c r="C8" s="18" t="s">
        <v>9</v>
      </c>
      <c r="D8" s="19">
        <v>0.15</v>
      </c>
      <c r="E8" s="16">
        <v>644.87</v>
      </c>
    </row>
    <row r="9" spans="1:6" x14ac:dyDescent="0.25">
      <c r="A9" s="53">
        <v>7</v>
      </c>
      <c r="B9" s="17" t="s">
        <v>72</v>
      </c>
      <c r="C9" s="18" t="s">
        <v>32</v>
      </c>
      <c r="D9" s="19">
        <v>0.1</v>
      </c>
      <c r="E9" s="16">
        <v>682.8</v>
      </c>
    </row>
    <row r="10" spans="1:6" x14ac:dyDescent="0.25">
      <c r="A10" s="53">
        <v>8</v>
      </c>
      <c r="B10" s="17" t="s">
        <v>73</v>
      </c>
      <c r="C10" s="18" t="s">
        <v>32</v>
      </c>
      <c r="D10" s="19">
        <v>0.1</v>
      </c>
      <c r="E10" s="16">
        <v>682.8</v>
      </c>
    </row>
    <row r="11" spans="1:6" x14ac:dyDescent="0.25">
      <c r="A11" s="53">
        <v>9</v>
      </c>
      <c r="B11" s="17" t="s">
        <v>71</v>
      </c>
      <c r="C11" s="18" t="s">
        <v>32</v>
      </c>
      <c r="D11" s="19">
        <v>0.1</v>
      </c>
      <c r="E11" s="16">
        <v>682.8</v>
      </c>
    </row>
    <row r="12" spans="1:6" x14ac:dyDescent="0.25">
      <c r="A12" s="53">
        <v>10</v>
      </c>
      <c r="B12" s="17" t="s">
        <v>64</v>
      </c>
      <c r="C12" s="18" t="s">
        <v>10</v>
      </c>
      <c r="D12" s="19">
        <v>0.3</v>
      </c>
      <c r="E12" s="16">
        <v>531.07000000000005</v>
      </c>
    </row>
    <row r="13" spans="1:6" x14ac:dyDescent="0.25">
      <c r="A13" s="53">
        <v>11</v>
      </c>
      <c r="B13" s="13" t="s">
        <v>65</v>
      </c>
      <c r="C13" s="14" t="s">
        <v>32</v>
      </c>
      <c r="D13" s="15">
        <v>0.1</v>
      </c>
      <c r="E13" s="16">
        <v>682.8</v>
      </c>
    </row>
    <row r="14" spans="1:6" x14ac:dyDescent="0.25">
      <c r="A14" s="53">
        <v>12</v>
      </c>
      <c r="B14" s="13" t="s">
        <v>139</v>
      </c>
      <c r="C14" s="14" t="s">
        <v>9</v>
      </c>
      <c r="D14" s="15">
        <v>0.25</v>
      </c>
      <c r="E14" s="16">
        <v>569</v>
      </c>
    </row>
    <row r="15" spans="1:6" x14ac:dyDescent="0.25">
      <c r="A15" s="53">
        <v>13</v>
      </c>
      <c r="B15" s="17" t="s">
        <v>66</v>
      </c>
      <c r="C15" s="18" t="s">
        <v>9</v>
      </c>
      <c r="D15" s="19">
        <v>1</v>
      </c>
      <c r="E15" s="16">
        <v>0</v>
      </c>
    </row>
    <row r="16" spans="1:6" x14ac:dyDescent="0.25">
      <c r="A16" s="74">
        <v>14</v>
      </c>
      <c r="B16" s="17" t="s">
        <v>140</v>
      </c>
      <c r="C16" s="18" t="s">
        <v>141</v>
      </c>
      <c r="D16" s="19">
        <v>0.1</v>
      </c>
      <c r="E16" s="16">
        <v>122.9</v>
      </c>
    </row>
    <row r="17" spans="2:5" x14ac:dyDescent="0.25">
      <c r="B17" s="72" t="s">
        <v>2</v>
      </c>
      <c r="C17" s="72"/>
      <c r="D17" s="72"/>
      <c r="E17" s="73">
        <f xml:space="preserve"> SUM(E3:E16)</f>
        <v>7254.38</v>
      </c>
    </row>
    <row r="19" spans="2:5" x14ac:dyDescent="0.25">
      <c r="B19" s="47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15"/>
  <sheetViews>
    <sheetView workbookViewId="0">
      <selection activeCell="E9" sqref="E9"/>
    </sheetView>
  </sheetViews>
  <sheetFormatPr defaultRowHeight="15" x14ac:dyDescent="0.25"/>
  <cols>
    <col min="1" max="1" width="4.42578125" customWidth="1"/>
    <col min="2" max="2" width="41.7109375" customWidth="1"/>
    <col min="3" max="3" width="24.28515625" customWidth="1"/>
    <col min="4" max="4" width="26.140625" customWidth="1"/>
    <col min="5" max="5" width="25.85546875" customWidth="1"/>
  </cols>
  <sheetData>
    <row r="2" spans="1:6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1:6" x14ac:dyDescent="0.25">
      <c r="A3" s="57">
        <v>1</v>
      </c>
      <c r="B3" s="17" t="s">
        <v>143</v>
      </c>
      <c r="C3" s="18" t="s">
        <v>9</v>
      </c>
      <c r="D3" s="19">
        <v>0.2</v>
      </c>
      <c r="E3" s="16">
        <v>606.94000000000005</v>
      </c>
    </row>
    <row r="4" spans="1:6" x14ac:dyDescent="0.25">
      <c r="A4" s="57">
        <v>2</v>
      </c>
      <c r="B4" s="17" t="s">
        <v>144</v>
      </c>
      <c r="C4" s="18" t="s">
        <v>9</v>
      </c>
      <c r="D4" s="19">
        <v>0.35</v>
      </c>
      <c r="E4" s="16">
        <v>493.14</v>
      </c>
    </row>
    <row r="5" spans="1:6" x14ac:dyDescent="0.25">
      <c r="A5" s="57">
        <v>3</v>
      </c>
      <c r="B5" s="17" t="s">
        <v>145</v>
      </c>
      <c r="C5" s="18" t="s">
        <v>32</v>
      </c>
      <c r="D5" s="19">
        <v>0.1</v>
      </c>
      <c r="E5" s="16">
        <v>682.8</v>
      </c>
    </row>
    <row r="6" spans="1:6" x14ac:dyDescent="0.25">
      <c r="A6" s="57">
        <v>4</v>
      </c>
      <c r="B6" s="17" t="s">
        <v>146</v>
      </c>
      <c r="C6" s="18" t="s">
        <v>32</v>
      </c>
      <c r="D6" s="19">
        <v>0.1</v>
      </c>
      <c r="E6" s="16">
        <v>682.8</v>
      </c>
    </row>
    <row r="7" spans="1:6" x14ac:dyDescent="0.25">
      <c r="A7" s="57">
        <v>5</v>
      </c>
      <c r="B7" s="17" t="s">
        <v>147</v>
      </c>
      <c r="C7" s="18" t="s">
        <v>32</v>
      </c>
      <c r="D7" s="19">
        <v>0.1</v>
      </c>
      <c r="E7" s="16">
        <v>682.8</v>
      </c>
      <c r="F7" s="22"/>
    </row>
    <row r="8" spans="1:6" x14ac:dyDescent="0.25">
      <c r="A8" s="57">
        <v>6</v>
      </c>
      <c r="B8" s="17" t="s">
        <v>148</v>
      </c>
      <c r="C8" s="18" t="s">
        <v>32</v>
      </c>
      <c r="D8" s="19">
        <v>0.1</v>
      </c>
      <c r="E8" s="16">
        <v>682.8</v>
      </c>
    </row>
    <row r="9" spans="1:6" x14ac:dyDescent="0.25">
      <c r="B9" s="3" t="s">
        <v>2</v>
      </c>
      <c r="C9" s="3"/>
      <c r="D9" s="3"/>
      <c r="E9" s="4">
        <f xml:space="preserve"> SUM(E3:E8)</f>
        <v>3831.2799999999997</v>
      </c>
    </row>
    <row r="11" spans="1:6" x14ac:dyDescent="0.25">
      <c r="B11" s="58" t="s">
        <v>142</v>
      </c>
    </row>
    <row r="12" spans="1:6" x14ac:dyDescent="0.25">
      <c r="B12" s="47" t="s">
        <v>149</v>
      </c>
    </row>
    <row r="13" spans="1:6" x14ac:dyDescent="0.25">
      <c r="B13" s="47" t="s">
        <v>150</v>
      </c>
    </row>
    <row r="14" spans="1:6" x14ac:dyDescent="0.25">
      <c r="B14" s="47" t="s">
        <v>151</v>
      </c>
    </row>
    <row r="15" spans="1:6" x14ac:dyDescent="0.25">
      <c r="B15" s="47" t="s">
        <v>369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workbookViewId="0">
      <selection activeCell="E8" sqref="E8"/>
    </sheetView>
  </sheetViews>
  <sheetFormatPr defaultRowHeight="15" x14ac:dyDescent="0.25"/>
  <cols>
    <col min="2" max="2" width="50.140625" bestFit="1" customWidth="1"/>
    <col min="3" max="3" width="44" bestFit="1" customWidth="1"/>
    <col min="4" max="4" width="17.5703125" customWidth="1"/>
    <col min="5" max="5" width="30.5703125" customWidth="1"/>
  </cols>
  <sheetData>
    <row r="2" spans="2:9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2:9" x14ac:dyDescent="0.25">
      <c r="B3" s="1" t="s">
        <v>75</v>
      </c>
      <c r="C3" s="18" t="s">
        <v>160</v>
      </c>
      <c r="D3" s="19">
        <v>0.25</v>
      </c>
      <c r="E3" s="16">
        <v>686.59</v>
      </c>
    </row>
    <row r="4" spans="2:9" x14ac:dyDescent="0.25">
      <c r="B4" s="1" t="s">
        <v>156</v>
      </c>
      <c r="C4" s="18" t="s">
        <v>163</v>
      </c>
      <c r="D4" s="19">
        <v>0.1</v>
      </c>
      <c r="E4" s="46">
        <v>152.58000000000001</v>
      </c>
    </row>
    <row r="5" spans="2:9" x14ac:dyDescent="0.25">
      <c r="B5" s="1" t="s">
        <v>157</v>
      </c>
      <c r="C5" s="18" t="s">
        <v>163</v>
      </c>
      <c r="D5" s="19">
        <v>0.1</v>
      </c>
      <c r="E5" s="46">
        <v>152.58000000000001</v>
      </c>
    </row>
    <row r="6" spans="2:9" x14ac:dyDescent="0.25">
      <c r="B6" s="17" t="s">
        <v>161</v>
      </c>
      <c r="C6" s="18" t="s">
        <v>239</v>
      </c>
      <c r="D6" s="19">
        <v>0.15</v>
      </c>
      <c r="E6" s="46">
        <v>194.54</v>
      </c>
      <c r="F6" s="10"/>
      <c r="G6" s="10"/>
      <c r="H6" s="10"/>
      <c r="I6" s="10"/>
    </row>
    <row r="7" spans="2:9" x14ac:dyDescent="0.25">
      <c r="B7" s="17" t="s">
        <v>162</v>
      </c>
      <c r="C7" s="18" t="s">
        <v>160</v>
      </c>
      <c r="D7" s="26">
        <v>0.25</v>
      </c>
      <c r="E7" s="16">
        <v>686.59</v>
      </c>
      <c r="F7" s="58"/>
      <c r="G7" s="10"/>
    </row>
    <row r="8" spans="2:9" x14ac:dyDescent="0.25">
      <c r="B8" s="3" t="s">
        <v>2</v>
      </c>
      <c r="C8" s="3"/>
      <c r="D8" s="3"/>
      <c r="E8" s="4">
        <f>SUM(E3:E7)</f>
        <v>1872.88</v>
      </c>
    </row>
    <row r="10" spans="2:9" x14ac:dyDescent="0.25">
      <c r="B10" s="10"/>
    </row>
    <row r="11" spans="2:9" x14ac:dyDescent="0.25">
      <c r="B11" s="1" t="s">
        <v>159</v>
      </c>
      <c r="C11" s="1"/>
    </row>
    <row r="12" spans="2:9" x14ac:dyDescent="0.25">
      <c r="B12" s="1" t="s">
        <v>158</v>
      </c>
      <c r="C12" s="1"/>
    </row>
    <row r="13" spans="2:9" x14ac:dyDescent="0.25">
      <c r="B13" s="1"/>
      <c r="C13" s="1"/>
    </row>
    <row r="14" spans="2:9" x14ac:dyDescent="0.25">
      <c r="B14" s="5"/>
      <c r="C14" s="1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4"/>
  <sheetViews>
    <sheetView workbookViewId="0">
      <selection activeCell="A19" sqref="A19"/>
    </sheetView>
  </sheetViews>
  <sheetFormatPr defaultRowHeight="15" x14ac:dyDescent="0.25"/>
  <cols>
    <col min="1" max="1" width="6" customWidth="1"/>
    <col min="2" max="2" width="41.85546875" customWidth="1"/>
    <col min="3" max="3" width="34.5703125" customWidth="1"/>
    <col min="4" max="4" width="24" customWidth="1"/>
    <col min="5" max="5" width="32.28515625" customWidth="1"/>
  </cols>
  <sheetData>
    <row r="2" spans="1:7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1:7" x14ac:dyDescent="0.25">
      <c r="A3" s="6">
        <v>1</v>
      </c>
      <c r="B3" s="13" t="s">
        <v>184</v>
      </c>
      <c r="C3" s="14" t="s">
        <v>32</v>
      </c>
      <c r="D3" s="15">
        <v>0.1</v>
      </c>
      <c r="E3" s="46">
        <v>612.25</v>
      </c>
    </row>
    <row r="4" spans="1:7" x14ac:dyDescent="0.25">
      <c r="A4" s="6">
        <v>2</v>
      </c>
      <c r="B4" s="13" t="s">
        <v>185</v>
      </c>
      <c r="C4" s="14" t="s">
        <v>182</v>
      </c>
      <c r="D4" s="46">
        <v>487.32</v>
      </c>
      <c r="E4" s="46">
        <v>192.96</v>
      </c>
    </row>
    <row r="5" spans="1:7" x14ac:dyDescent="0.25">
      <c r="A5" s="6">
        <v>3</v>
      </c>
      <c r="B5" s="13" t="s">
        <v>186</v>
      </c>
      <c r="C5" s="14" t="s">
        <v>182</v>
      </c>
      <c r="D5" s="46">
        <v>487.32</v>
      </c>
      <c r="E5" s="46">
        <v>192.96</v>
      </c>
    </row>
    <row r="6" spans="1:7" x14ac:dyDescent="0.25">
      <c r="A6" s="6">
        <v>4</v>
      </c>
      <c r="B6" s="13" t="s">
        <v>187</v>
      </c>
      <c r="C6" s="14" t="s">
        <v>16</v>
      </c>
      <c r="D6" s="15">
        <v>0.25</v>
      </c>
      <c r="E6" s="46">
        <v>510.21</v>
      </c>
    </row>
    <row r="7" spans="1:7" x14ac:dyDescent="0.25">
      <c r="A7" s="6">
        <v>5</v>
      </c>
      <c r="B7" s="13" t="s">
        <v>188</v>
      </c>
      <c r="C7" s="14" t="s">
        <v>16</v>
      </c>
      <c r="D7" s="15">
        <v>0.35</v>
      </c>
      <c r="E7" s="46">
        <v>442.19</v>
      </c>
    </row>
    <row r="8" spans="1:7" x14ac:dyDescent="0.25">
      <c r="A8" s="6">
        <v>6</v>
      </c>
      <c r="B8" s="13" t="s">
        <v>189</v>
      </c>
      <c r="C8" s="14" t="s">
        <v>197</v>
      </c>
      <c r="D8" s="15">
        <v>0.1</v>
      </c>
      <c r="E8" s="81">
        <v>734.71</v>
      </c>
    </row>
    <row r="9" spans="1:7" x14ac:dyDescent="0.25">
      <c r="A9" s="6">
        <v>7</v>
      </c>
      <c r="B9" s="13" t="s">
        <v>190</v>
      </c>
      <c r="C9" s="14" t="s">
        <v>32</v>
      </c>
      <c r="D9" s="15">
        <v>0.1</v>
      </c>
      <c r="E9" s="46">
        <v>612.26</v>
      </c>
    </row>
    <row r="10" spans="1:7" x14ac:dyDescent="0.25">
      <c r="A10" s="6">
        <v>8</v>
      </c>
      <c r="B10" s="13" t="s">
        <v>191</v>
      </c>
      <c r="C10" s="14" t="s">
        <v>16</v>
      </c>
      <c r="D10" s="15">
        <v>0.2</v>
      </c>
      <c r="E10" s="46">
        <v>544.23</v>
      </c>
      <c r="F10" s="22"/>
    </row>
    <row r="11" spans="1:7" x14ac:dyDescent="0.25">
      <c r="A11" s="6">
        <v>9</v>
      </c>
      <c r="B11" s="13" t="s">
        <v>192</v>
      </c>
      <c r="C11" s="14" t="s">
        <v>32</v>
      </c>
      <c r="D11" s="15">
        <v>0.1</v>
      </c>
      <c r="E11" s="46">
        <v>578.24</v>
      </c>
      <c r="F11" s="22"/>
    </row>
    <row r="12" spans="1:7" x14ac:dyDescent="0.25">
      <c r="A12" s="6">
        <v>10</v>
      </c>
      <c r="B12" s="13" t="s">
        <v>193</v>
      </c>
      <c r="C12" s="14" t="s">
        <v>16</v>
      </c>
      <c r="D12" s="15">
        <v>0.3</v>
      </c>
      <c r="E12" s="46">
        <v>476.2</v>
      </c>
      <c r="F12" s="22"/>
    </row>
    <row r="13" spans="1:7" x14ac:dyDescent="0.25">
      <c r="A13" s="6">
        <v>11</v>
      </c>
      <c r="B13" s="13" t="s">
        <v>194</v>
      </c>
      <c r="C13" s="14" t="s">
        <v>16</v>
      </c>
      <c r="D13" s="15">
        <v>0.3</v>
      </c>
      <c r="E13" s="46">
        <v>476.2</v>
      </c>
      <c r="F13" s="22"/>
    </row>
    <row r="14" spans="1:7" x14ac:dyDescent="0.25">
      <c r="A14" s="6">
        <v>12</v>
      </c>
      <c r="B14" s="48" t="s">
        <v>195</v>
      </c>
      <c r="C14" s="14" t="s">
        <v>16</v>
      </c>
      <c r="D14" s="15">
        <v>0.35</v>
      </c>
      <c r="E14" s="46">
        <v>442.19</v>
      </c>
      <c r="F14" s="22"/>
    </row>
    <row r="15" spans="1:7" x14ac:dyDescent="0.25">
      <c r="A15" s="6">
        <v>13</v>
      </c>
      <c r="B15" s="48" t="s">
        <v>196</v>
      </c>
      <c r="C15" s="14" t="s">
        <v>198</v>
      </c>
      <c r="D15" s="15">
        <v>0.25</v>
      </c>
      <c r="E15" s="46">
        <v>612.25</v>
      </c>
      <c r="F15" s="10"/>
      <c r="G15" s="10"/>
    </row>
    <row r="16" spans="1:7" x14ac:dyDescent="0.25">
      <c r="A16" s="6">
        <v>14</v>
      </c>
      <c r="B16" s="78" t="s">
        <v>245</v>
      </c>
      <c r="C16" s="14" t="s">
        <v>197</v>
      </c>
      <c r="D16" s="15">
        <v>0.1</v>
      </c>
      <c r="E16" s="81">
        <v>734.71</v>
      </c>
      <c r="F16" s="10"/>
      <c r="G16" s="10"/>
    </row>
    <row r="17" spans="1:7" x14ac:dyDescent="0.25">
      <c r="A17" s="6">
        <v>15</v>
      </c>
      <c r="B17" s="96" t="s">
        <v>246</v>
      </c>
      <c r="C17" s="14" t="s">
        <v>197</v>
      </c>
      <c r="D17" s="15">
        <v>0.1</v>
      </c>
      <c r="E17" s="81">
        <v>734.71</v>
      </c>
      <c r="F17" s="10"/>
      <c r="G17" s="10"/>
    </row>
    <row r="18" spans="1:7" x14ac:dyDescent="0.25">
      <c r="A18" s="6">
        <v>16</v>
      </c>
      <c r="B18" s="96" t="s">
        <v>248</v>
      </c>
      <c r="C18" s="14" t="s">
        <v>214</v>
      </c>
      <c r="D18" s="15">
        <v>0.1</v>
      </c>
      <c r="E18" s="46">
        <v>110.21</v>
      </c>
      <c r="F18" s="10"/>
      <c r="G18" s="10"/>
    </row>
    <row r="19" spans="1:7" x14ac:dyDescent="0.25">
      <c r="A19" s="6">
        <v>17</v>
      </c>
      <c r="B19" s="96" t="s">
        <v>288</v>
      </c>
      <c r="C19" s="14" t="s">
        <v>197</v>
      </c>
      <c r="D19" s="15">
        <v>0.1</v>
      </c>
      <c r="E19" s="81">
        <v>734.71</v>
      </c>
      <c r="F19" s="10"/>
      <c r="G19" s="10"/>
    </row>
    <row r="20" spans="1:7" x14ac:dyDescent="0.25">
      <c r="B20" s="3" t="s">
        <v>2</v>
      </c>
      <c r="C20" s="3"/>
      <c r="D20" s="3"/>
      <c r="E20" s="80">
        <f>SUM(E3:E19)</f>
        <v>8741.1899999999987</v>
      </c>
    </row>
    <row r="22" spans="1:7" x14ac:dyDescent="0.25">
      <c r="B22" s="47"/>
    </row>
    <row r="24" spans="1:7" x14ac:dyDescent="0.25">
      <c r="B24" t="s">
        <v>212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workbookViewId="0">
      <selection activeCell="A17" sqref="A17"/>
    </sheetView>
  </sheetViews>
  <sheetFormatPr defaultRowHeight="15" x14ac:dyDescent="0.25"/>
  <cols>
    <col min="1" max="1" width="6.5703125" customWidth="1"/>
    <col min="2" max="2" width="45" customWidth="1"/>
    <col min="3" max="3" width="42" customWidth="1"/>
    <col min="4" max="4" width="13.5703125" customWidth="1"/>
    <col min="5" max="5" width="26.28515625" customWidth="1"/>
    <col min="6" max="6" width="12.7109375" customWidth="1"/>
  </cols>
  <sheetData>
    <row r="2" spans="1:5" x14ac:dyDescent="0.25">
      <c r="B2" s="2" t="s">
        <v>0</v>
      </c>
      <c r="C2" s="2" t="s">
        <v>4</v>
      </c>
      <c r="D2" s="2" t="s">
        <v>5</v>
      </c>
      <c r="E2" s="2" t="s">
        <v>1</v>
      </c>
    </row>
    <row r="3" spans="1:5" x14ac:dyDescent="0.25">
      <c r="A3" s="6">
        <v>1</v>
      </c>
      <c r="B3" s="13" t="s">
        <v>200</v>
      </c>
      <c r="C3" s="6" t="s">
        <v>74</v>
      </c>
      <c r="D3" s="7">
        <v>0.25</v>
      </c>
      <c r="E3" s="12">
        <v>751.42</v>
      </c>
    </row>
    <row r="4" spans="1:5" x14ac:dyDescent="0.25">
      <c r="A4" s="6">
        <v>2</v>
      </c>
      <c r="B4" s="82" t="s">
        <v>201</v>
      </c>
      <c r="C4" s="18" t="s">
        <v>214</v>
      </c>
      <c r="D4" s="19">
        <v>0.1</v>
      </c>
      <c r="E4" s="16">
        <v>162.31</v>
      </c>
    </row>
    <row r="5" spans="1:5" x14ac:dyDescent="0.25">
      <c r="A5" s="6">
        <v>3</v>
      </c>
      <c r="B5" s="78" t="s">
        <v>202</v>
      </c>
      <c r="C5" s="6" t="s">
        <v>215</v>
      </c>
      <c r="D5" s="7">
        <v>0.3</v>
      </c>
      <c r="E5" s="12">
        <v>701.33</v>
      </c>
    </row>
    <row r="6" spans="1:5" x14ac:dyDescent="0.25">
      <c r="A6" s="6">
        <v>4</v>
      </c>
      <c r="B6" s="13" t="s">
        <v>199</v>
      </c>
      <c r="C6" s="8" t="s">
        <v>9</v>
      </c>
      <c r="D6" s="7">
        <v>0.3</v>
      </c>
      <c r="E6" s="12">
        <v>701.33</v>
      </c>
    </row>
    <row r="7" spans="1:5" x14ac:dyDescent="0.25">
      <c r="A7" s="6">
        <v>5</v>
      </c>
      <c r="B7" s="13" t="s">
        <v>203</v>
      </c>
      <c r="C7" s="8" t="s">
        <v>9</v>
      </c>
      <c r="D7" s="15">
        <v>0.35</v>
      </c>
      <c r="E7" s="16">
        <v>651.23</v>
      </c>
    </row>
    <row r="8" spans="1:5" x14ac:dyDescent="0.25">
      <c r="A8" s="6">
        <v>6</v>
      </c>
      <c r="B8" s="13" t="s">
        <v>204</v>
      </c>
      <c r="C8" s="8" t="s">
        <v>216</v>
      </c>
      <c r="D8" s="9">
        <v>0.1</v>
      </c>
      <c r="E8" s="12">
        <v>901.71</v>
      </c>
    </row>
    <row r="9" spans="1:5" x14ac:dyDescent="0.25">
      <c r="A9" s="6">
        <v>7</v>
      </c>
      <c r="B9" s="13" t="s">
        <v>206</v>
      </c>
      <c r="C9" s="14" t="s">
        <v>182</v>
      </c>
      <c r="D9" s="46">
        <v>487.32</v>
      </c>
      <c r="E9" s="12">
        <v>514.57000000000005</v>
      </c>
    </row>
    <row r="10" spans="1:5" x14ac:dyDescent="0.25">
      <c r="A10" s="6">
        <v>8</v>
      </c>
      <c r="B10" s="48" t="s">
        <v>205</v>
      </c>
      <c r="C10" s="8" t="s">
        <v>9</v>
      </c>
      <c r="D10" s="15">
        <v>0.35</v>
      </c>
      <c r="E10" s="16">
        <v>651.23</v>
      </c>
    </row>
    <row r="11" spans="1:5" x14ac:dyDescent="0.25">
      <c r="A11" s="6">
        <v>9</v>
      </c>
      <c r="B11" s="48" t="s">
        <v>207</v>
      </c>
      <c r="C11" s="6" t="s">
        <v>215</v>
      </c>
      <c r="D11" s="7">
        <v>0.3</v>
      </c>
      <c r="E11" s="12">
        <v>701.33</v>
      </c>
    </row>
    <row r="12" spans="1:5" x14ac:dyDescent="0.25">
      <c r="A12" s="6">
        <v>10</v>
      </c>
      <c r="B12" s="13" t="s">
        <v>208</v>
      </c>
      <c r="C12" s="8" t="s">
        <v>9</v>
      </c>
      <c r="D12" s="9">
        <v>0.5</v>
      </c>
      <c r="E12" s="12">
        <v>500.95</v>
      </c>
    </row>
    <row r="13" spans="1:5" x14ac:dyDescent="0.25">
      <c r="A13" s="6">
        <v>11</v>
      </c>
      <c r="B13" s="13" t="s">
        <v>209</v>
      </c>
      <c r="C13" s="8" t="s">
        <v>9</v>
      </c>
      <c r="D13" s="9">
        <v>0.25</v>
      </c>
      <c r="E13" s="12">
        <v>751.42</v>
      </c>
    </row>
    <row r="14" spans="1:5" x14ac:dyDescent="0.25">
      <c r="A14" s="6">
        <v>12</v>
      </c>
      <c r="B14" s="13" t="s">
        <v>210</v>
      </c>
      <c r="C14" s="8" t="s">
        <v>197</v>
      </c>
      <c r="D14" s="9">
        <v>0.1</v>
      </c>
      <c r="E14" s="12">
        <v>1082.05</v>
      </c>
    </row>
    <row r="15" spans="1:5" x14ac:dyDescent="0.25">
      <c r="A15" s="6">
        <v>13</v>
      </c>
      <c r="B15" s="13" t="s">
        <v>211</v>
      </c>
      <c r="C15" s="8" t="s">
        <v>216</v>
      </c>
      <c r="D15" s="9">
        <v>0.1</v>
      </c>
      <c r="E15" s="12">
        <v>901.71</v>
      </c>
    </row>
    <row r="16" spans="1:5" x14ac:dyDescent="0.25">
      <c r="A16" s="6">
        <v>14</v>
      </c>
      <c r="B16" s="13" t="s">
        <v>249</v>
      </c>
      <c r="C16" s="8" t="s">
        <v>250</v>
      </c>
      <c r="D16" s="9">
        <v>0.1</v>
      </c>
      <c r="E16" s="12">
        <v>1082.05</v>
      </c>
    </row>
    <row r="17" spans="1:7" x14ac:dyDescent="0.25">
      <c r="A17" s="6">
        <v>15</v>
      </c>
      <c r="B17" s="13" t="s">
        <v>289</v>
      </c>
      <c r="C17" s="6" t="s">
        <v>290</v>
      </c>
      <c r="D17" s="9">
        <v>0.3</v>
      </c>
      <c r="E17" s="12">
        <v>841.59</v>
      </c>
    </row>
    <row r="18" spans="1:7" x14ac:dyDescent="0.25">
      <c r="B18" s="3" t="s">
        <v>2</v>
      </c>
      <c r="C18" s="3"/>
      <c r="D18" s="3"/>
      <c r="E18" s="4">
        <f>SUM(E3:E17)</f>
        <v>10896.23</v>
      </c>
    </row>
    <row r="20" spans="1:7" x14ac:dyDescent="0.25">
      <c r="C20" s="83"/>
      <c r="D20" s="84"/>
      <c r="E20" s="85"/>
      <c r="F20" s="86"/>
      <c r="G20" s="87"/>
    </row>
    <row r="21" spans="1:7" x14ac:dyDescent="0.25">
      <c r="B21" s="47" t="s">
        <v>213</v>
      </c>
      <c r="C21" s="87"/>
      <c r="D21" s="87"/>
      <c r="E21" s="87"/>
      <c r="F21" s="87"/>
      <c r="G21" s="87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6"/>
  <sheetViews>
    <sheetView workbookViewId="0">
      <selection activeCell="E13" sqref="E13"/>
    </sheetView>
  </sheetViews>
  <sheetFormatPr defaultRowHeight="15" x14ac:dyDescent="0.25"/>
  <cols>
    <col min="1" max="1" width="6.7109375" customWidth="1"/>
    <col min="2" max="2" width="47.140625" customWidth="1"/>
    <col min="3" max="3" width="35.28515625" customWidth="1"/>
    <col min="4" max="4" width="27.140625" customWidth="1"/>
    <col min="5" max="5" width="25.140625" customWidth="1"/>
    <col min="6" max="6" width="15.7109375" customWidth="1"/>
    <col min="7" max="7" width="3.5703125" customWidth="1"/>
    <col min="12" max="12" width="10" customWidth="1"/>
  </cols>
  <sheetData>
    <row r="2" spans="1:13" x14ac:dyDescent="0.25">
      <c r="B2" s="2" t="s">
        <v>0</v>
      </c>
      <c r="C2" s="2" t="s">
        <v>12</v>
      </c>
      <c r="D2" s="2" t="s">
        <v>5</v>
      </c>
      <c r="E2" s="2" t="s">
        <v>1</v>
      </c>
    </row>
    <row r="3" spans="1:13" x14ac:dyDescent="0.25">
      <c r="A3" s="6">
        <v>1</v>
      </c>
      <c r="B3" s="17" t="s">
        <v>217</v>
      </c>
      <c r="C3" s="14" t="s">
        <v>182</v>
      </c>
      <c r="D3" s="16">
        <v>487.32</v>
      </c>
      <c r="E3" s="16">
        <v>192.96</v>
      </c>
    </row>
    <row r="4" spans="1:13" x14ac:dyDescent="0.25">
      <c r="A4" s="6">
        <v>2</v>
      </c>
      <c r="B4" s="5" t="s">
        <v>218</v>
      </c>
      <c r="C4" s="8" t="s">
        <v>32</v>
      </c>
      <c r="D4" s="9">
        <v>0.1</v>
      </c>
      <c r="E4" s="12">
        <v>612.26</v>
      </c>
    </row>
    <row r="5" spans="1:13" x14ac:dyDescent="0.25">
      <c r="A5" s="6">
        <v>3</v>
      </c>
      <c r="B5" s="13" t="s">
        <v>219</v>
      </c>
      <c r="C5" s="14" t="s">
        <v>16</v>
      </c>
      <c r="D5" s="15">
        <v>0.35</v>
      </c>
      <c r="E5" s="16">
        <v>442.19</v>
      </c>
    </row>
    <row r="6" spans="1:13" x14ac:dyDescent="0.25">
      <c r="A6" s="6">
        <v>4</v>
      </c>
      <c r="B6" s="13" t="s">
        <v>220</v>
      </c>
      <c r="C6" s="14" t="s">
        <v>16</v>
      </c>
      <c r="D6" s="15">
        <v>0.3</v>
      </c>
      <c r="E6" s="16">
        <v>476.2</v>
      </c>
    </row>
    <row r="7" spans="1:13" x14ac:dyDescent="0.25">
      <c r="A7" s="6">
        <v>5</v>
      </c>
      <c r="B7" s="13" t="s">
        <v>222</v>
      </c>
      <c r="C7" s="14" t="s">
        <v>32</v>
      </c>
      <c r="D7" s="15">
        <v>0.1</v>
      </c>
      <c r="E7" s="12">
        <v>612.26</v>
      </c>
    </row>
    <row r="8" spans="1:13" x14ac:dyDescent="0.25">
      <c r="A8" s="6">
        <v>6</v>
      </c>
      <c r="B8" s="13" t="s">
        <v>223</v>
      </c>
      <c r="C8" s="14" t="s">
        <v>16</v>
      </c>
      <c r="D8" s="15">
        <v>0.25</v>
      </c>
      <c r="E8" s="16">
        <v>510.21</v>
      </c>
    </row>
    <row r="9" spans="1:13" x14ac:dyDescent="0.25">
      <c r="A9" s="6">
        <v>7</v>
      </c>
      <c r="B9" s="5" t="s">
        <v>224</v>
      </c>
      <c r="C9" s="8" t="s">
        <v>32</v>
      </c>
      <c r="D9" s="9">
        <v>0.1</v>
      </c>
      <c r="E9" s="12">
        <v>612.26</v>
      </c>
    </row>
    <row r="10" spans="1:13" x14ac:dyDescent="0.25">
      <c r="A10" s="6">
        <v>8</v>
      </c>
      <c r="B10" s="5" t="s">
        <v>225</v>
      </c>
      <c r="C10" s="8" t="s">
        <v>16</v>
      </c>
      <c r="D10" s="9">
        <v>0.15</v>
      </c>
      <c r="E10" s="12">
        <v>578.24</v>
      </c>
    </row>
    <row r="11" spans="1:13" x14ac:dyDescent="0.25">
      <c r="A11" s="6">
        <v>9</v>
      </c>
      <c r="B11" s="17" t="s">
        <v>226</v>
      </c>
      <c r="C11" s="14" t="s">
        <v>182</v>
      </c>
      <c r="D11" s="46">
        <v>487.32</v>
      </c>
      <c r="E11" s="16">
        <v>192.96</v>
      </c>
      <c r="F11" s="106" t="s">
        <v>357</v>
      </c>
      <c r="G11" s="106"/>
    </row>
    <row r="12" spans="1:13" x14ac:dyDescent="0.25">
      <c r="A12" s="6">
        <v>10</v>
      </c>
      <c r="B12" s="13" t="s">
        <v>227</v>
      </c>
      <c r="C12" s="14" t="s">
        <v>74</v>
      </c>
      <c r="D12" s="15">
        <v>0.25</v>
      </c>
      <c r="E12" s="16">
        <v>510.21</v>
      </c>
      <c r="F12" s="10"/>
    </row>
    <row r="13" spans="1:13" x14ac:dyDescent="0.25">
      <c r="B13" s="3" t="s">
        <v>2</v>
      </c>
      <c r="C13" s="3"/>
      <c r="D13" s="3"/>
      <c r="E13" s="4">
        <f xml:space="preserve"> SUM(E3:E12)</f>
        <v>4739.75</v>
      </c>
    </row>
    <row r="15" spans="1:13" x14ac:dyDescent="0.25">
      <c r="B15" s="111" t="s">
        <v>221</v>
      </c>
      <c r="C15" s="112" t="s">
        <v>251</v>
      </c>
      <c r="D15" s="113">
        <v>0.25</v>
      </c>
      <c r="E15" s="114">
        <v>765.32</v>
      </c>
      <c r="F15" s="104" t="s">
        <v>358</v>
      </c>
      <c r="G15" s="106"/>
      <c r="H15" s="106"/>
      <c r="I15" s="106"/>
      <c r="J15" s="106"/>
      <c r="K15" s="106"/>
      <c r="L15" s="106"/>
      <c r="M15" s="106"/>
    </row>
    <row r="16" spans="1:13" x14ac:dyDescent="0.25">
      <c r="B16" s="47" t="s">
        <v>356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7"/>
  <sheetViews>
    <sheetView workbookViewId="0">
      <selection activeCell="E11" sqref="E11"/>
    </sheetView>
  </sheetViews>
  <sheetFormatPr defaultRowHeight="15" x14ac:dyDescent="0.25"/>
  <cols>
    <col min="1" max="1" width="7" customWidth="1"/>
    <col min="2" max="2" width="38.7109375" customWidth="1"/>
    <col min="3" max="3" width="31.7109375" customWidth="1"/>
    <col min="4" max="4" width="20.28515625" customWidth="1"/>
    <col min="5" max="5" width="32.5703125" customWidth="1"/>
    <col min="6" max="6" width="28.85546875" customWidth="1"/>
    <col min="12" max="12" width="11.85546875" customWidth="1"/>
  </cols>
  <sheetData>
    <row r="2" spans="1:6" x14ac:dyDescent="0.25">
      <c r="B2" s="2" t="s">
        <v>0</v>
      </c>
      <c r="C2" s="2" t="s">
        <v>12</v>
      </c>
      <c r="D2" s="2" t="s">
        <v>5</v>
      </c>
      <c r="E2" s="2" t="s">
        <v>1</v>
      </c>
    </row>
    <row r="3" spans="1:6" x14ac:dyDescent="0.25">
      <c r="A3" s="6">
        <v>1</v>
      </c>
      <c r="B3" s="17" t="s">
        <v>230</v>
      </c>
      <c r="C3" s="18" t="s">
        <v>9</v>
      </c>
      <c r="D3" s="19">
        <v>0.15</v>
      </c>
      <c r="E3" s="16">
        <v>851.61</v>
      </c>
    </row>
    <row r="4" spans="1:6" x14ac:dyDescent="0.25">
      <c r="A4" s="6">
        <v>2</v>
      </c>
      <c r="B4" s="17" t="s">
        <v>231</v>
      </c>
      <c r="C4" s="18" t="s">
        <v>9</v>
      </c>
      <c r="D4" s="19">
        <v>0.2</v>
      </c>
      <c r="E4" s="16">
        <v>801.52</v>
      </c>
    </row>
    <row r="5" spans="1:6" x14ac:dyDescent="0.25">
      <c r="A5" s="6">
        <v>3</v>
      </c>
      <c r="B5" s="13" t="s">
        <v>232</v>
      </c>
      <c r="C5" s="14" t="s">
        <v>9</v>
      </c>
      <c r="D5" s="15">
        <v>0.15</v>
      </c>
      <c r="E5" s="16">
        <v>851.61</v>
      </c>
    </row>
    <row r="6" spans="1:6" x14ac:dyDescent="0.25">
      <c r="A6" s="6">
        <v>4</v>
      </c>
      <c r="B6" s="13" t="s">
        <v>233</v>
      </c>
      <c r="C6" s="14" t="s">
        <v>9</v>
      </c>
      <c r="D6" s="15">
        <v>0.25</v>
      </c>
      <c r="E6" s="16">
        <v>751.42</v>
      </c>
    </row>
    <row r="7" spans="1:6" x14ac:dyDescent="0.25">
      <c r="A7" s="6">
        <v>5</v>
      </c>
      <c r="B7" s="5" t="s">
        <v>234</v>
      </c>
      <c r="C7" s="14" t="s">
        <v>182</v>
      </c>
      <c r="D7" s="46">
        <v>487.32</v>
      </c>
      <c r="E7" s="12">
        <v>514.57000000000005</v>
      </c>
    </row>
    <row r="8" spans="1:6" x14ac:dyDescent="0.25">
      <c r="A8" s="6">
        <v>6</v>
      </c>
      <c r="B8" s="13" t="s">
        <v>235</v>
      </c>
      <c r="C8" s="14" t="s">
        <v>9</v>
      </c>
      <c r="D8" s="15">
        <v>0.35</v>
      </c>
      <c r="E8" s="16">
        <v>651.23</v>
      </c>
    </row>
    <row r="9" spans="1:6" x14ac:dyDescent="0.25">
      <c r="A9" s="6">
        <v>7</v>
      </c>
      <c r="B9" s="5" t="s">
        <v>237</v>
      </c>
      <c r="C9" s="8" t="s">
        <v>9</v>
      </c>
      <c r="D9" s="9">
        <v>1</v>
      </c>
      <c r="E9" s="12">
        <v>0</v>
      </c>
    </row>
    <row r="10" spans="1:6" x14ac:dyDescent="0.25">
      <c r="A10" s="6">
        <v>8</v>
      </c>
      <c r="B10" s="5" t="s">
        <v>238</v>
      </c>
      <c r="C10" s="6" t="s">
        <v>74</v>
      </c>
      <c r="D10" s="7">
        <v>0.25</v>
      </c>
      <c r="E10" s="12">
        <v>751.42</v>
      </c>
    </row>
    <row r="11" spans="1:6" x14ac:dyDescent="0.25">
      <c r="B11" s="3" t="s">
        <v>2</v>
      </c>
      <c r="C11" s="3"/>
      <c r="D11" s="3"/>
      <c r="E11" s="4">
        <f xml:space="preserve"> SUM(E3:E10)</f>
        <v>5173.380000000001</v>
      </c>
    </row>
    <row r="13" spans="1:6" x14ac:dyDescent="0.25">
      <c r="B13" s="87" t="s">
        <v>241</v>
      </c>
      <c r="C13" s="87"/>
      <c r="D13" s="87"/>
      <c r="E13" s="87"/>
      <c r="F13" s="87"/>
    </row>
    <row r="14" spans="1:6" x14ac:dyDescent="0.25">
      <c r="B14" s="47" t="s">
        <v>252</v>
      </c>
      <c r="C14" s="87"/>
      <c r="D14" s="87"/>
      <c r="E14" s="87"/>
      <c r="F14" s="87"/>
    </row>
    <row r="15" spans="1:6" x14ac:dyDescent="0.25">
      <c r="B15" s="47" t="s">
        <v>253</v>
      </c>
      <c r="C15" s="87"/>
      <c r="D15" s="87"/>
      <c r="E15" s="87"/>
      <c r="F15" s="87"/>
    </row>
    <row r="16" spans="1:6" x14ac:dyDescent="0.25">
      <c r="B16" s="92"/>
      <c r="C16" s="93"/>
      <c r="D16" s="94"/>
      <c r="E16" s="95"/>
      <c r="F16" s="92"/>
    </row>
    <row r="17" spans="2:10" x14ac:dyDescent="0.25">
      <c r="B17" s="100" t="s">
        <v>236</v>
      </c>
      <c r="C17" s="101" t="s">
        <v>250</v>
      </c>
      <c r="D17" s="102">
        <v>0.1</v>
      </c>
      <c r="E17" s="103">
        <v>1082.05</v>
      </c>
      <c r="F17" s="104" t="s">
        <v>355</v>
      </c>
      <c r="G17" s="106"/>
      <c r="H17" s="106"/>
      <c r="I17" s="106"/>
      <c r="J17" s="106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5"/>
  <sheetViews>
    <sheetView workbookViewId="0">
      <selection activeCell="C27" sqref="C27"/>
    </sheetView>
  </sheetViews>
  <sheetFormatPr defaultRowHeight="15" x14ac:dyDescent="0.25"/>
  <cols>
    <col min="1" max="1" width="6.28515625" customWidth="1"/>
    <col min="2" max="2" width="45.5703125" customWidth="1"/>
    <col min="3" max="3" width="35.5703125" customWidth="1"/>
    <col min="4" max="4" width="22.5703125" customWidth="1"/>
    <col min="5" max="5" width="25.28515625" customWidth="1"/>
  </cols>
  <sheetData>
    <row r="2" spans="1:6" x14ac:dyDescent="0.25">
      <c r="B2" s="2" t="s">
        <v>0</v>
      </c>
      <c r="C2" s="2" t="s">
        <v>12</v>
      </c>
      <c r="D2" s="2" t="s">
        <v>5</v>
      </c>
      <c r="E2" s="2" t="s">
        <v>1</v>
      </c>
    </row>
    <row r="3" spans="1:6" x14ac:dyDescent="0.25">
      <c r="A3" s="6">
        <v>1</v>
      </c>
      <c r="B3" s="17" t="s">
        <v>254</v>
      </c>
      <c r="C3" s="14" t="s">
        <v>74</v>
      </c>
      <c r="D3" s="15">
        <v>0.25</v>
      </c>
      <c r="E3" s="16">
        <v>510.21</v>
      </c>
    </row>
    <row r="4" spans="1:6" x14ac:dyDescent="0.25">
      <c r="A4" s="6">
        <v>2</v>
      </c>
      <c r="B4" s="17" t="s">
        <v>255</v>
      </c>
      <c r="C4" s="18" t="s">
        <v>6</v>
      </c>
      <c r="D4" s="19">
        <v>0.1</v>
      </c>
      <c r="E4" s="12">
        <v>612.26</v>
      </c>
    </row>
    <row r="5" spans="1:6" x14ac:dyDescent="0.25">
      <c r="A5" s="6">
        <v>3</v>
      </c>
      <c r="B5" s="5" t="s">
        <v>256</v>
      </c>
      <c r="C5" s="8" t="s">
        <v>9</v>
      </c>
      <c r="D5" s="9">
        <v>0.3</v>
      </c>
      <c r="E5" s="12">
        <v>476.2</v>
      </c>
    </row>
    <row r="6" spans="1:6" x14ac:dyDescent="0.25">
      <c r="A6" s="6">
        <v>4</v>
      </c>
      <c r="B6" s="13" t="s">
        <v>257</v>
      </c>
      <c r="C6" s="14" t="s">
        <v>7</v>
      </c>
      <c r="D6" s="15">
        <v>0.3</v>
      </c>
      <c r="E6" s="12">
        <v>476.2</v>
      </c>
    </row>
    <row r="7" spans="1:6" x14ac:dyDescent="0.25">
      <c r="A7" s="6">
        <v>5</v>
      </c>
      <c r="B7" s="13" t="s">
        <v>258</v>
      </c>
      <c r="C7" s="14" t="s">
        <v>6</v>
      </c>
      <c r="D7" s="15">
        <v>0.1</v>
      </c>
      <c r="E7" s="12">
        <v>612.26</v>
      </c>
    </row>
    <row r="8" spans="1:6" x14ac:dyDescent="0.25">
      <c r="A8" s="6">
        <v>6</v>
      </c>
      <c r="B8" s="5" t="s">
        <v>259</v>
      </c>
      <c r="C8" s="8" t="s">
        <v>10</v>
      </c>
      <c r="D8" s="9">
        <v>0.3</v>
      </c>
      <c r="E8" s="12">
        <v>476.2</v>
      </c>
    </row>
    <row r="9" spans="1:6" x14ac:dyDescent="0.25">
      <c r="A9" s="6">
        <v>7</v>
      </c>
      <c r="B9" s="13" t="s">
        <v>260</v>
      </c>
      <c r="C9" s="14" t="s">
        <v>182</v>
      </c>
      <c r="D9" s="16">
        <v>487.32</v>
      </c>
      <c r="E9" s="16">
        <v>192.96</v>
      </c>
    </row>
    <row r="10" spans="1:6" x14ac:dyDescent="0.25">
      <c r="A10" s="6">
        <v>8</v>
      </c>
      <c r="B10" s="5" t="s">
        <v>261</v>
      </c>
      <c r="C10" s="8" t="s">
        <v>9</v>
      </c>
      <c r="D10" s="9">
        <v>0.35</v>
      </c>
      <c r="E10" s="12">
        <v>442.19</v>
      </c>
    </row>
    <row r="11" spans="1:6" x14ac:dyDescent="0.25">
      <c r="A11" s="6">
        <v>9</v>
      </c>
      <c r="B11" s="17" t="s">
        <v>262</v>
      </c>
      <c r="C11" s="14" t="s">
        <v>182</v>
      </c>
      <c r="D11" s="16">
        <v>487.32</v>
      </c>
      <c r="E11" s="16">
        <v>192.96</v>
      </c>
    </row>
    <row r="12" spans="1:6" x14ac:dyDescent="0.25">
      <c r="A12" s="6">
        <v>10</v>
      </c>
      <c r="B12" s="5" t="s">
        <v>263</v>
      </c>
      <c r="C12" s="8" t="s">
        <v>32</v>
      </c>
      <c r="D12" s="9">
        <v>0.1</v>
      </c>
      <c r="E12" s="12">
        <v>612.26</v>
      </c>
    </row>
    <row r="13" spans="1:6" x14ac:dyDescent="0.25">
      <c r="A13" s="6">
        <v>11</v>
      </c>
      <c r="B13" s="13" t="s">
        <v>264</v>
      </c>
      <c r="C13" s="8" t="s">
        <v>32</v>
      </c>
      <c r="D13" s="9">
        <v>0.1</v>
      </c>
      <c r="E13" s="12">
        <v>612.26</v>
      </c>
      <c r="F13" s="10"/>
    </row>
    <row r="14" spans="1:6" x14ac:dyDescent="0.25">
      <c r="A14" s="6">
        <v>12</v>
      </c>
      <c r="B14" s="13" t="s">
        <v>265</v>
      </c>
      <c r="C14" s="8" t="s">
        <v>9</v>
      </c>
      <c r="D14" s="15">
        <v>0.2</v>
      </c>
      <c r="E14" s="16">
        <v>544.23</v>
      </c>
      <c r="F14" s="10"/>
    </row>
    <row r="15" spans="1:6" x14ac:dyDescent="0.25">
      <c r="A15" s="6">
        <v>13</v>
      </c>
      <c r="B15" s="13" t="s">
        <v>266</v>
      </c>
      <c r="C15" s="14" t="s">
        <v>32</v>
      </c>
      <c r="D15" s="15">
        <v>0.1</v>
      </c>
      <c r="E15" s="12">
        <v>612.26</v>
      </c>
    </row>
    <row r="16" spans="1:6" x14ac:dyDescent="0.25">
      <c r="A16" s="6">
        <v>14</v>
      </c>
      <c r="B16" s="13" t="s">
        <v>247</v>
      </c>
      <c r="C16" s="14" t="s">
        <v>250</v>
      </c>
      <c r="D16" s="15">
        <v>0.1</v>
      </c>
      <c r="E16" s="12">
        <v>734.71</v>
      </c>
    </row>
    <row r="17" spans="1:5" x14ac:dyDescent="0.25">
      <c r="B17" s="3" t="s">
        <v>2</v>
      </c>
      <c r="C17" s="3"/>
      <c r="D17" s="3"/>
      <c r="E17" s="4">
        <f>SUM(E3:E16)</f>
        <v>7107.1600000000008</v>
      </c>
    </row>
    <row r="19" spans="1:5" x14ac:dyDescent="0.25">
      <c r="A19" s="10"/>
      <c r="B19" s="47" t="s">
        <v>267</v>
      </c>
      <c r="C19" s="87"/>
    </row>
    <row r="20" spans="1:5" x14ac:dyDescent="0.25">
      <c r="B20" s="47" t="s">
        <v>268</v>
      </c>
      <c r="C20" s="87"/>
    </row>
    <row r="21" spans="1:5" x14ac:dyDescent="0.25">
      <c r="B21" s="97" t="s">
        <v>269</v>
      </c>
      <c r="C21" s="87"/>
    </row>
    <row r="22" spans="1:5" x14ac:dyDescent="0.25">
      <c r="B22" s="47" t="s">
        <v>270</v>
      </c>
      <c r="C22" s="87"/>
    </row>
    <row r="23" spans="1:5" x14ac:dyDescent="0.25">
      <c r="B23" s="87"/>
      <c r="C23" s="87"/>
    </row>
    <row r="24" spans="1:5" x14ac:dyDescent="0.25">
      <c r="B24" s="87"/>
      <c r="C24" s="87"/>
    </row>
    <row r="25" spans="1:5" x14ac:dyDescent="0.25">
      <c r="B25" s="87"/>
      <c r="C25" s="87"/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16"/>
  <sheetViews>
    <sheetView workbookViewId="0">
      <selection activeCell="E14" sqref="E14"/>
    </sheetView>
  </sheetViews>
  <sheetFormatPr defaultRowHeight="15" x14ac:dyDescent="0.25"/>
  <cols>
    <col min="1" max="1" width="5.7109375" customWidth="1"/>
    <col min="2" max="2" width="47" customWidth="1"/>
    <col min="3" max="3" width="39" customWidth="1"/>
    <col min="4" max="4" width="14.7109375" customWidth="1"/>
    <col min="5" max="5" width="24.42578125" customWidth="1"/>
  </cols>
  <sheetData>
    <row r="2" spans="1:5" x14ac:dyDescent="0.25">
      <c r="B2" s="2" t="s">
        <v>0</v>
      </c>
      <c r="C2" s="2" t="s">
        <v>12</v>
      </c>
      <c r="D2" s="2" t="s">
        <v>5</v>
      </c>
      <c r="E2" s="2" t="s">
        <v>1</v>
      </c>
    </row>
    <row r="3" spans="1:5" x14ac:dyDescent="0.25">
      <c r="A3" s="6">
        <v>1</v>
      </c>
      <c r="B3" s="17" t="s">
        <v>271</v>
      </c>
      <c r="C3" s="6" t="s">
        <v>215</v>
      </c>
      <c r="D3" s="7">
        <v>0.3</v>
      </c>
      <c r="E3" s="12">
        <v>701.33</v>
      </c>
    </row>
    <row r="4" spans="1:5" x14ac:dyDescent="0.25">
      <c r="A4" s="6">
        <v>2</v>
      </c>
      <c r="B4" s="17" t="s">
        <v>272</v>
      </c>
      <c r="C4" s="18" t="s">
        <v>9</v>
      </c>
      <c r="D4" s="19">
        <v>0.35</v>
      </c>
      <c r="E4" s="16">
        <v>651.23</v>
      </c>
    </row>
    <row r="5" spans="1:5" x14ac:dyDescent="0.25">
      <c r="A5" s="6">
        <v>3</v>
      </c>
      <c r="B5" s="1" t="s">
        <v>273</v>
      </c>
      <c r="C5" s="6" t="s">
        <v>16</v>
      </c>
      <c r="D5" s="7">
        <v>0.3</v>
      </c>
      <c r="E5" s="12">
        <v>701.33</v>
      </c>
    </row>
    <row r="6" spans="1:5" x14ac:dyDescent="0.25">
      <c r="A6" s="6">
        <v>4</v>
      </c>
      <c r="B6" s="5" t="s">
        <v>274</v>
      </c>
      <c r="C6" s="8" t="s">
        <v>9</v>
      </c>
      <c r="D6" s="9">
        <v>1</v>
      </c>
      <c r="E6" s="12">
        <v>0</v>
      </c>
    </row>
    <row r="7" spans="1:5" x14ac:dyDescent="0.25">
      <c r="A7" s="6">
        <v>5</v>
      </c>
      <c r="B7" s="13" t="s">
        <v>275</v>
      </c>
      <c r="C7" s="6" t="s">
        <v>215</v>
      </c>
      <c r="D7" s="7">
        <v>0.3</v>
      </c>
      <c r="E7" s="12">
        <v>701.33</v>
      </c>
    </row>
    <row r="8" spans="1:5" x14ac:dyDescent="0.25">
      <c r="A8" s="6">
        <v>6</v>
      </c>
      <c r="B8" s="13" t="s">
        <v>276</v>
      </c>
      <c r="C8" s="14" t="s">
        <v>9</v>
      </c>
      <c r="D8" s="15">
        <v>0.3</v>
      </c>
      <c r="E8" s="12">
        <v>701.33</v>
      </c>
    </row>
    <row r="9" spans="1:5" x14ac:dyDescent="0.25">
      <c r="A9" s="6">
        <v>7</v>
      </c>
      <c r="B9" s="5" t="s">
        <v>277</v>
      </c>
      <c r="C9" s="8" t="s">
        <v>9</v>
      </c>
      <c r="D9" s="9">
        <v>0.3</v>
      </c>
      <c r="E9" s="12">
        <v>701.33</v>
      </c>
    </row>
    <row r="10" spans="1:5" x14ac:dyDescent="0.25">
      <c r="A10" s="6">
        <v>8</v>
      </c>
      <c r="B10" s="13" t="s">
        <v>278</v>
      </c>
      <c r="C10" s="14" t="s">
        <v>9</v>
      </c>
      <c r="D10" s="15">
        <v>0.3</v>
      </c>
      <c r="E10" s="12">
        <v>701.33</v>
      </c>
    </row>
    <row r="11" spans="1:5" x14ac:dyDescent="0.25">
      <c r="A11" s="6">
        <v>9</v>
      </c>
      <c r="B11" s="13" t="s">
        <v>279</v>
      </c>
      <c r="C11" s="6" t="s">
        <v>74</v>
      </c>
      <c r="D11" s="7">
        <v>0.25</v>
      </c>
      <c r="E11" s="12">
        <v>751.42</v>
      </c>
    </row>
    <row r="12" spans="1:5" x14ac:dyDescent="0.25">
      <c r="A12" s="6">
        <v>10</v>
      </c>
      <c r="B12" s="13" t="s">
        <v>280</v>
      </c>
      <c r="C12" s="14" t="s">
        <v>32</v>
      </c>
      <c r="D12" s="15">
        <v>0.1</v>
      </c>
      <c r="E12" s="16">
        <v>901.71</v>
      </c>
    </row>
    <row r="13" spans="1:5" x14ac:dyDescent="0.25">
      <c r="A13" s="6">
        <v>11</v>
      </c>
      <c r="B13" s="13" t="s">
        <v>281</v>
      </c>
      <c r="C13" s="14" t="s">
        <v>282</v>
      </c>
      <c r="D13" s="15">
        <v>0.1</v>
      </c>
      <c r="E13" s="16">
        <v>135.26</v>
      </c>
    </row>
    <row r="14" spans="1:5" x14ac:dyDescent="0.25">
      <c r="B14" s="3" t="s">
        <v>2</v>
      </c>
      <c r="C14" s="3"/>
      <c r="D14" s="3"/>
      <c r="E14" s="4">
        <f>SUM(E3:E13)</f>
        <v>6647.6</v>
      </c>
    </row>
    <row r="16" spans="1:5" x14ac:dyDescent="0.25">
      <c r="A16" s="10"/>
      <c r="B16" s="47" t="s">
        <v>339</v>
      </c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Consolidado</vt:lpstr>
      <vt:lpstr>9º Período Arq.N</vt:lpstr>
      <vt:lpstr>10º Período Arq.N</vt:lpstr>
      <vt:lpstr>1º Período Dir.D</vt:lpstr>
      <vt:lpstr>1º Período Dir.N</vt:lpstr>
      <vt:lpstr>3º Período Dir.D</vt:lpstr>
      <vt:lpstr>3º Período Dir.N</vt:lpstr>
      <vt:lpstr>5º Período Dir.D</vt:lpstr>
      <vt:lpstr>5º Período Dir.N</vt:lpstr>
      <vt:lpstr>7º Período Dir.D</vt:lpstr>
      <vt:lpstr>7º Período Dir.N</vt:lpstr>
      <vt:lpstr>9º Período Dir.N</vt:lpstr>
      <vt:lpstr>5º Período Agro</vt:lpstr>
      <vt:lpstr>7º Período Agro</vt:lpstr>
      <vt:lpstr>9º Período Agro</vt:lpstr>
      <vt:lpstr>1º Período Agro</vt:lpstr>
      <vt:lpstr>3º Período Agro</vt:lpstr>
      <vt:lpstr>3º Período Adm.N</vt:lpstr>
      <vt:lpstr>5º Período Adm.N</vt:lpstr>
      <vt:lpstr>7º Período Adm.N</vt:lpstr>
      <vt:lpstr>1º Período Adm.N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2025-04-29T19:24:47Z</dcterms:modified>
</cp:coreProperties>
</file>